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600" windowHeight="8130" tabRatio="718" activeTab="2"/>
  </bookViews>
  <sheets>
    <sheet name="квалификация" sheetId="1" r:id="rId1"/>
    <sheet name="раунд робин" sheetId="2" r:id="rId2"/>
    <sheet name="степледдер" sheetId="3" r:id="rId3"/>
    <sheet name="участники" sheetId="4" r:id="rId4"/>
    <sheet name="плей офф" sheetId="5" r:id="rId5"/>
    <sheet name="без переигровки" sheetId="6" r:id="rId6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<sst xmlns="http://schemas.openxmlformats.org/spreadsheetml/2006/main" count="276" uniqueCount="126">
  <si>
    <t>Волгоградская областная</t>
  </si>
  <si>
    <t xml:space="preserve">Федерация Спортивного </t>
  </si>
  <si>
    <t>Боулинга</t>
  </si>
  <si>
    <t>Ф.И.О.</t>
  </si>
  <si>
    <t>итого</t>
  </si>
  <si>
    <t>сред.</t>
  </si>
  <si>
    <t>макс.</t>
  </si>
  <si>
    <t>разн.</t>
  </si>
  <si>
    <t>место</t>
  </si>
  <si>
    <t>ЖЕНЩИНЫ</t>
  </si>
  <si>
    <t>Раунд Робин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</si>
  <si>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</si>
  <si>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</si>
  <si>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</si>
  <si>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</si>
  <si>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</si>
  <si>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</si>
  <si>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</si>
  <si>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</si>
  <si>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№</t>
  </si>
  <si>
    <t>Вайнман А.</t>
  </si>
  <si>
    <t>Белов Андрей</t>
  </si>
  <si>
    <t>Лихолай А.</t>
  </si>
  <si>
    <t>Марченко П.</t>
  </si>
  <si>
    <t>Мисходжев Р.</t>
  </si>
  <si>
    <t>Анипко А.</t>
  </si>
  <si>
    <t>Корецкий В.</t>
  </si>
  <si>
    <t>Корецкая Я.</t>
  </si>
  <si>
    <t>Топольский А.</t>
  </si>
  <si>
    <t>Лаптев В.</t>
  </si>
  <si>
    <t>Лазарев С.</t>
  </si>
  <si>
    <t>Фамин Д.</t>
  </si>
  <si>
    <t>Хохлов С.</t>
  </si>
  <si>
    <t>Гущин А.</t>
  </si>
  <si>
    <t>Шатыгина И.</t>
  </si>
  <si>
    <t>Рычагов М.</t>
  </si>
  <si>
    <t>Соков А.</t>
  </si>
  <si>
    <t>Иванова О.</t>
  </si>
  <si>
    <t>Мясников В.</t>
  </si>
  <si>
    <t>Кияшкин Ал-др</t>
  </si>
  <si>
    <t>Поляков А.</t>
  </si>
  <si>
    <t>Беляков А.</t>
  </si>
  <si>
    <t>Майоров Игнат</t>
  </si>
  <si>
    <t>Шукаев М.</t>
  </si>
  <si>
    <t>Тарапатин В.</t>
  </si>
  <si>
    <t>Егозарьян А.</t>
  </si>
  <si>
    <t>Руденко С.</t>
  </si>
  <si>
    <t>Ульянова Анна</t>
  </si>
  <si>
    <t>ПЛЕЙ ОФФ СРЕДИ МУЖЧИН</t>
  </si>
  <si>
    <t>Дор.1</t>
  </si>
  <si>
    <t>Дор.8</t>
  </si>
  <si>
    <t>Дор.2</t>
  </si>
  <si>
    <t>Дор.7</t>
  </si>
  <si>
    <t>Дор.3</t>
  </si>
  <si>
    <t>Дор.5</t>
  </si>
  <si>
    <t>Дор.4</t>
  </si>
  <si>
    <t>Дор.6</t>
  </si>
  <si>
    <t>ФИНАЛ ЗА 1 МЕСТО</t>
  </si>
  <si>
    <t>ФИНАЛ ЗА 3 МЕСТО</t>
  </si>
  <si>
    <t>Таблица результатов Открытого Чемпионата Волгоградской обл. 2013</t>
  </si>
  <si>
    <t>Павлов В.</t>
  </si>
  <si>
    <t>Кашкин В.</t>
  </si>
  <si>
    <t>Антюфеева Елена</t>
  </si>
  <si>
    <t>Новикова К.</t>
  </si>
  <si>
    <t>Тихонов К.</t>
  </si>
  <si>
    <t>Вайнман М.</t>
  </si>
  <si>
    <t>Антюфеев Геннадий</t>
  </si>
  <si>
    <t>Рябыкин Иван</t>
  </si>
  <si>
    <t>Карпов С.</t>
  </si>
  <si>
    <t>Щербаков А.</t>
  </si>
  <si>
    <t>ФИНАЛ</t>
  </si>
  <si>
    <t>14 декабря   2013 г.</t>
  </si>
  <si>
    <t>14 декабря  2013г.</t>
  </si>
  <si>
    <t>Савицкий В.</t>
  </si>
  <si>
    <t>Лявин А.</t>
  </si>
  <si>
    <t>Анипко А</t>
  </si>
  <si>
    <t>Вайнман А</t>
  </si>
  <si>
    <t>Вайнман М</t>
  </si>
  <si>
    <t>Гущин А</t>
  </si>
  <si>
    <t>Карпов С</t>
  </si>
  <si>
    <t>Кашкин В</t>
  </si>
  <si>
    <t>Кисель В</t>
  </si>
  <si>
    <t>Корецкая Я</t>
  </si>
  <si>
    <t>Корецкий В</t>
  </si>
  <si>
    <t>Лаптев В</t>
  </si>
  <si>
    <t>Лихолай А</t>
  </si>
  <si>
    <t>Лявин А</t>
  </si>
  <si>
    <t>Майоров И</t>
  </si>
  <si>
    <t>Марченко П</t>
  </si>
  <si>
    <t>Павлов В</t>
  </si>
  <si>
    <t>Поляков А</t>
  </si>
  <si>
    <t>Рычагов М</t>
  </si>
  <si>
    <t>Рябыкин И</t>
  </si>
  <si>
    <t>Савицкий В</t>
  </si>
  <si>
    <t>Тапольский А</t>
  </si>
  <si>
    <t>Тарапатин В</t>
  </si>
  <si>
    <t>Тихонов К</t>
  </si>
  <si>
    <t>Фамин Д</t>
  </si>
  <si>
    <t>Щербаков А</t>
  </si>
  <si>
    <t>Мясников В</t>
  </si>
  <si>
    <t>Антюфеев Г</t>
  </si>
  <si>
    <t>Антюфеева Е</t>
  </si>
  <si>
    <t>Безотосный А</t>
  </si>
  <si>
    <t>Белов А</t>
  </si>
  <si>
    <t>Беляков А</t>
  </si>
  <si>
    <t>Голубев А</t>
  </si>
  <si>
    <t>Джумаев П</t>
  </si>
  <si>
    <t>Дорджиев А</t>
  </si>
  <si>
    <t>Егозарьян А</t>
  </si>
  <si>
    <t>Желонкин А</t>
  </si>
  <si>
    <t>Жиделев А</t>
  </si>
  <si>
    <t>Иванова О</t>
  </si>
  <si>
    <t>Каструба Д</t>
  </si>
  <si>
    <t>Кекеев Б</t>
  </si>
  <si>
    <t>Кияшкин А</t>
  </si>
  <si>
    <t>Котляров Н</t>
  </si>
  <si>
    <t>Лазарев С</t>
  </si>
  <si>
    <t>Мисходжев Р</t>
  </si>
  <si>
    <t>Новикова К</t>
  </si>
  <si>
    <t>Руденко С</t>
  </si>
  <si>
    <t>Ульянова А</t>
  </si>
  <si>
    <t>Шатыгина И</t>
  </si>
  <si>
    <t>Шубин М</t>
  </si>
  <si>
    <t>Шукаев М</t>
  </si>
  <si>
    <t>Хохлов С</t>
  </si>
  <si>
    <t>Топольский 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</si>
</sst>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2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 Cyr"/>
      <family val="2"/>
    </font>
    <font>
      <u val="single"/>
      <sz val="11.5"/>
      <color indexed="12"/>
      <name val="Arial"/>
      <family val="2"/>
    </font>
    <font>
      <sz val="9"/>
      <color indexed="55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36" borderId="13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6" fillId="34" borderId="14" xfId="0" applyNumberFormat="1" applyFont="1" applyFill="1" applyBorder="1" applyAlignment="1" applyProtection="1">
      <alignment horizontal="center"/>
      <protection locked="0"/>
    </xf>
    <xf numFmtId="0" fontId="24" fillId="34" borderId="14" xfId="0" applyNumberFormat="1" applyFont="1" applyFill="1" applyBorder="1" applyAlignment="1" applyProtection="1">
      <alignment/>
      <protection locked="0"/>
    </xf>
    <xf numFmtId="0" fontId="25" fillId="0" borderId="13" xfId="0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1" fontId="25" fillId="34" borderId="13" xfId="0" applyNumberFormat="1" applyFont="1" applyFill="1" applyBorder="1" applyAlignment="1">
      <alignment horizontal="center"/>
    </xf>
    <xf numFmtId="1" fontId="25" fillId="34" borderId="0" xfId="0" applyNumberFormat="1" applyFont="1" applyFill="1" applyBorder="1" applyAlignment="1">
      <alignment horizontal="center"/>
    </xf>
    <xf numFmtId="1" fontId="25" fillId="34" borderId="15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31" fillId="34" borderId="16" xfId="0" applyFont="1" applyFill="1" applyBorder="1" applyAlignment="1" applyProtection="1">
      <alignment/>
      <protection locked="0"/>
    </xf>
    <xf numFmtId="0" fontId="31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2" fillId="0" borderId="0" xfId="0" applyFont="1" applyAlignment="1">
      <alignment/>
    </xf>
    <xf numFmtId="0" fontId="31" fillId="0" borderId="13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31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left"/>
    </xf>
    <xf numFmtId="0" fontId="31" fillId="0" borderId="23" xfId="0" applyFont="1" applyFill="1" applyBorder="1" applyAlignment="1">
      <alignment horizontal="left"/>
    </xf>
    <xf numFmtId="0" fontId="31" fillId="0" borderId="24" xfId="0" applyFont="1" applyBorder="1" applyAlignment="1">
      <alignment horizontal="center"/>
    </xf>
    <xf numFmtId="0" fontId="31" fillId="0" borderId="22" xfId="0" applyFont="1" applyBorder="1" applyAlignment="1">
      <alignment/>
    </xf>
    <xf numFmtId="0" fontId="31" fillId="0" borderId="25" xfId="0" applyFont="1" applyBorder="1" applyAlignment="1">
      <alignment/>
    </xf>
    <xf numFmtId="0" fontId="33" fillId="0" borderId="25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35" fillId="0" borderId="0" xfId="0" applyFont="1" applyAlignment="1">
      <alignment/>
    </xf>
    <xf numFmtId="0" fontId="31" fillId="0" borderId="26" xfId="0" applyFont="1" applyBorder="1" applyAlignment="1">
      <alignment horizontal="center"/>
    </xf>
    <xf numFmtId="0" fontId="31" fillId="0" borderId="27" xfId="0" applyFont="1" applyBorder="1" applyAlignment="1">
      <alignment horizontal="left"/>
    </xf>
    <xf numFmtId="0" fontId="31" fillId="0" borderId="28" xfId="0" applyFont="1" applyBorder="1" applyAlignment="1">
      <alignment/>
    </xf>
    <xf numFmtId="0" fontId="29" fillId="0" borderId="0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 applyProtection="1">
      <alignment/>
      <protection locked="0"/>
    </xf>
    <xf numFmtId="0" fontId="36" fillId="35" borderId="29" xfId="0" applyFont="1" applyFill="1" applyBorder="1" applyAlignment="1">
      <alignment horizontal="center" vertical="center"/>
    </xf>
    <xf numFmtId="0" fontId="36" fillId="35" borderId="30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64" fontId="7" fillId="34" borderId="13" xfId="0" applyNumberFormat="1" applyFont="1" applyFill="1" applyBorder="1" applyAlignment="1">
      <alignment horizontal="center" vertical="center"/>
    </xf>
    <xf numFmtId="1" fontId="7" fillId="34" borderId="13" xfId="0" applyNumberFormat="1" applyFont="1" applyFill="1" applyBorder="1" applyAlignment="1">
      <alignment horizontal="center" vertical="center"/>
    </xf>
    <xf numFmtId="0" fontId="37" fillId="33" borderId="13" xfId="53" applyFont="1" applyFill="1" applyBorder="1" applyAlignment="1">
      <alignment horizontal="center"/>
      <protection/>
    </xf>
    <xf numFmtId="0" fontId="7" fillId="34" borderId="13" xfId="53" applyFont="1" applyFill="1" applyBorder="1" applyProtection="1">
      <alignment/>
      <protection locked="0"/>
    </xf>
    <xf numFmtId="0" fontId="36" fillId="35" borderId="31" xfId="0" applyFont="1" applyFill="1" applyBorder="1" applyAlignment="1">
      <alignment horizontal="center" vertical="center"/>
    </xf>
    <xf numFmtId="0" fontId="36" fillId="35" borderId="32" xfId="0" applyFont="1" applyFill="1" applyBorder="1" applyAlignment="1">
      <alignment horizontal="center" vertical="center"/>
    </xf>
    <xf numFmtId="0" fontId="36" fillId="35" borderId="18" xfId="0" applyFont="1" applyFill="1" applyBorder="1" applyAlignment="1">
      <alignment horizontal="center" vertical="center"/>
    </xf>
    <xf numFmtId="0" fontId="36" fillId="35" borderId="19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center"/>
    </xf>
    <xf numFmtId="0" fontId="36" fillId="35" borderId="11" xfId="0" applyFont="1" applyFill="1" applyBorder="1" applyAlignment="1">
      <alignment horizontal="center" vertical="center"/>
    </xf>
    <xf numFmtId="0" fontId="36" fillId="35" borderId="33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 horizontal="center" vertical="center"/>
    </xf>
    <xf numFmtId="0" fontId="36" fillId="35" borderId="34" xfId="0" applyFont="1" applyFill="1" applyBorder="1" applyAlignment="1">
      <alignment horizontal="center" vertical="center"/>
    </xf>
    <xf numFmtId="0" fontId="7" fillId="34" borderId="15" xfId="0" applyFont="1" applyFill="1" applyBorder="1" applyAlignment="1" applyProtection="1">
      <alignment/>
      <protection locked="0"/>
    </xf>
    <xf numFmtId="0" fontId="7" fillId="34" borderId="18" xfId="53" applyFont="1" applyFill="1" applyBorder="1" applyProtection="1">
      <alignment/>
      <protection locked="0"/>
    </xf>
    <xf numFmtId="0" fontId="36" fillId="35" borderId="18" xfId="42" applyNumberFormat="1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>
      <alignment horizontal="center" vertical="center"/>
    </xf>
    <xf numFmtId="0" fontId="37" fillId="33" borderId="30" xfId="53" applyFont="1" applyFill="1" applyBorder="1" applyAlignment="1">
      <alignment horizontal="center"/>
      <protection/>
    </xf>
    <xf numFmtId="0" fontId="6" fillId="33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>
      <alignment horizontal="center" vertical="center"/>
    </xf>
    <xf numFmtId="1" fontId="7" fillId="34" borderId="18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37" fillId="33" borderId="17" xfId="53" applyFont="1" applyFill="1" applyBorder="1" applyAlignment="1">
      <alignment horizontal="center"/>
      <protection/>
    </xf>
    <xf numFmtId="0" fontId="7" fillId="33" borderId="19" xfId="0" applyFont="1" applyFill="1" applyBorder="1" applyAlignment="1">
      <alignment horizontal="center" vertical="center"/>
    </xf>
    <xf numFmtId="0" fontId="7" fillId="33" borderId="17" xfId="53" applyFont="1" applyFill="1" applyBorder="1" applyAlignment="1">
      <alignment horizontal="center"/>
      <protection/>
    </xf>
    <xf numFmtId="0" fontId="7" fillId="34" borderId="18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/>
    </xf>
    <xf numFmtId="0" fontId="29" fillId="0" borderId="33" xfId="0" applyFont="1" applyFill="1" applyBorder="1" applyAlignment="1">
      <alignment/>
    </xf>
    <xf numFmtId="0" fontId="8" fillId="37" borderId="19" xfId="0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/>
    </xf>
    <xf numFmtId="0" fontId="7" fillId="38" borderId="13" xfId="0" applyFont="1" applyFill="1" applyBorder="1" applyAlignment="1" applyProtection="1">
      <alignment/>
      <protection locked="0"/>
    </xf>
    <xf numFmtId="0" fontId="7" fillId="38" borderId="13" xfId="53" applyFont="1" applyFill="1" applyBorder="1" applyProtection="1">
      <alignment/>
      <protection locked="0"/>
    </xf>
    <xf numFmtId="0" fontId="7" fillId="38" borderId="15" xfId="53" applyFont="1" applyFill="1" applyBorder="1" applyProtection="1">
      <alignment/>
      <protection locked="0"/>
    </xf>
    <xf numFmtId="0" fontId="7" fillId="38" borderId="18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13</xdr:col>
      <xdr:colOff>266700</xdr:colOff>
      <xdr:row>2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0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2905125" y="27432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171450</xdr:rowOff>
    </xdr:from>
    <xdr:to>
      <xdr:col>10</xdr:col>
      <xdr:colOff>190500</xdr:colOff>
      <xdr:row>14</xdr:row>
      <xdr:rowOff>171450</xdr:rowOff>
    </xdr:to>
    <xdr:sp>
      <xdr:nvSpPr>
        <xdr:cNvPr id="2" name="Строка 4"/>
        <xdr:cNvSpPr>
          <a:spLocks/>
        </xdr:cNvSpPr>
      </xdr:nvSpPr>
      <xdr:spPr>
        <a:xfrm>
          <a:off x="6705600" y="328612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85725</xdr:rowOff>
    </xdr:to>
    <xdr:sp>
      <xdr:nvSpPr>
        <xdr:cNvPr id="1" name="Автофигура 1"/>
        <xdr:cNvSpPr>
          <a:spLocks/>
        </xdr:cNvSpPr>
      </xdr:nvSpPr>
      <xdr:spPr>
        <a:xfrm>
          <a:off x="5705475" y="2009775"/>
          <a:ext cx="9525" cy="5715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152400</xdr:rowOff>
    </xdr:from>
    <xdr:to>
      <xdr:col>10</xdr:col>
      <xdr:colOff>0</xdr:colOff>
      <xdr:row>8</xdr:row>
      <xdr:rowOff>0</xdr:rowOff>
    </xdr:to>
    <xdr:sp>
      <xdr:nvSpPr>
        <xdr:cNvPr id="2" name="Строка 2"/>
        <xdr:cNvSpPr>
          <a:spLocks/>
        </xdr:cNvSpPr>
      </xdr:nvSpPr>
      <xdr:spPr>
        <a:xfrm>
          <a:off x="5705475" y="1333500"/>
          <a:ext cx="46672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95250</xdr:rowOff>
    </xdr:from>
    <xdr:to>
      <xdr:col>10</xdr:col>
      <xdr:colOff>9525</xdr:colOff>
      <xdr:row>10</xdr:row>
      <xdr:rowOff>47625</xdr:rowOff>
    </xdr:to>
    <xdr:sp>
      <xdr:nvSpPr>
        <xdr:cNvPr id="3" name="Строка 3"/>
        <xdr:cNvSpPr>
          <a:spLocks/>
        </xdr:cNvSpPr>
      </xdr:nvSpPr>
      <xdr:spPr>
        <a:xfrm flipV="1">
          <a:off x="5705475" y="1676400"/>
          <a:ext cx="4762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85725</xdr:rowOff>
    </xdr:from>
    <xdr:to>
      <xdr:col>10</xdr:col>
      <xdr:colOff>28575</xdr:colOff>
      <xdr:row>13</xdr:row>
      <xdr:rowOff>95250</xdr:rowOff>
    </xdr:to>
    <xdr:sp>
      <xdr:nvSpPr>
        <xdr:cNvPr id="4" name="Строка 4"/>
        <xdr:cNvSpPr>
          <a:spLocks/>
        </xdr:cNvSpPr>
      </xdr:nvSpPr>
      <xdr:spPr>
        <a:xfrm>
          <a:off x="5724525" y="2466975"/>
          <a:ext cx="4762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28575</xdr:rowOff>
    </xdr:to>
    <xdr:sp>
      <xdr:nvSpPr>
        <xdr:cNvPr id="5" name="Строка 5"/>
        <xdr:cNvSpPr>
          <a:spLocks/>
        </xdr:cNvSpPr>
      </xdr:nvSpPr>
      <xdr:spPr>
        <a:xfrm flipV="1">
          <a:off x="5734050" y="2790825"/>
          <a:ext cx="40005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104775</xdr:rowOff>
    </xdr:from>
    <xdr:to>
      <xdr:col>9</xdr:col>
      <xdr:colOff>390525</xdr:colOff>
      <xdr:row>20</xdr:row>
      <xdr:rowOff>47625</xdr:rowOff>
    </xdr:to>
    <xdr:sp>
      <xdr:nvSpPr>
        <xdr:cNvPr id="6" name="Строка 6"/>
        <xdr:cNvSpPr>
          <a:spLocks/>
        </xdr:cNvSpPr>
      </xdr:nvSpPr>
      <xdr:spPr>
        <a:xfrm>
          <a:off x="5762625" y="3686175"/>
          <a:ext cx="3714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428625</xdr:colOff>
      <xdr:row>22</xdr:row>
      <xdr:rowOff>28575</xdr:rowOff>
    </xdr:to>
    <xdr:sp>
      <xdr:nvSpPr>
        <xdr:cNvPr id="7" name="Строка 7"/>
        <xdr:cNvSpPr>
          <a:spLocks/>
        </xdr:cNvSpPr>
      </xdr:nvSpPr>
      <xdr:spPr>
        <a:xfrm flipV="1">
          <a:off x="5753100" y="4210050"/>
          <a:ext cx="41910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85725</xdr:rowOff>
    </xdr:from>
    <xdr:to>
      <xdr:col>9</xdr:col>
      <xdr:colOff>400050</xdr:colOff>
      <xdr:row>25</xdr:row>
      <xdr:rowOff>104775</xdr:rowOff>
    </xdr:to>
    <xdr:sp>
      <xdr:nvSpPr>
        <xdr:cNvPr id="8" name="Строка 8"/>
        <xdr:cNvSpPr>
          <a:spLocks/>
        </xdr:cNvSpPr>
      </xdr:nvSpPr>
      <xdr:spPr>
        <a:xfrm>
          <a:off x="5734050" y="4867275"/>
          <a:ext cx="40957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57150</xdr:rowOff>
    </xdr:from>
    <xdr:to>
      <xdr:col>9</xdr:col>
      <xdr:colOff>419100</xdr:colOff>
      <xdr:row>28</xdr:row>
      <xdr:rowOff>9525</xdr:rowOff>
    </xdr:to>
    <xdr:sp>
      <xdr:nvSpPr>
        <xdr:cNvPr id="9" name="Строка 9"/>
        <xdr:cNvSpPr>
          <a:spLocks/>
        </xdr:cNvSpPr>
      </xdr:nvSpPr>
      <xdr:spPr>
        <a:xfrm flipV="1">
          <a:off x="5762625" y="5238750"/>
          <a:ext cx="4000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180975</xdr:rowOff>
    </xdr:from>
    <xdr:to>
      <xdr:col>14</xdr:col>
      <xdr:colOff>466725</xdr:colOff>
      <xdr:row>11</xdr:row>
      <xdr:rowOff>28575</xdr:rowOff>
    </xdr:to>
    <xdr:sp>
      <xdr:nvSpPr>
        <xdr:cNvPr id="10" name="Строка 10"/>
        <xdr:cNvSpPr>
          <a:spLocks/>
        </xdr:cNvSpPr>
      </xdr:nvSpPr>
      <xdr:spPr>
        <a:xfrm>
          <a:off x="8791575" y="1562100"/>
          <a:ext cx="504825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19050</xdr:rowOff>
    </xdr:to>
    <xdr:sp>
      <xdr:nvSpPr>
        <xdr:cNvPr id="11" name="Строка 11"/>
        <xdr:cNvSpPr>
          <a:spLocks/>
        </xdr:cNvSpPr>
      </xdr:nvSpPr>
      <xdr:spPr>
        <a:xfrm flipV="1">
          <a:off x="8829675" y="2190750"/>
          <a:ext cx="466725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190500</xdr:rowOff>
    </xdr:from>
    <xdr:to>
      <xdr:col>15</xdr:col>
      <xdr:colOff>0</xdr:colOff>
      <xdr:row>22</xdr:row>
      <xdr:rowOff>200025</xdr:rowOff>
    </xdr:to>
    <xdr:sp>
      <xdr:nvSpPr>
        <xdr:cNvPr id="12" name="Строка 12"/>
        <xdr:cNvSpPr>
          <a:spLocks/>
        </xdr:cNvSpPr>
      </xdr:nvSpPr>
      <xdr:spPr>
        <a:xfrm>
          <a:off x="8820150" y="4171950"/>
          <a:ext cx="4857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47625</xdr:rowOff>
    </xdr:from>
    <xdr:to>
      <xdr:col>15</xdr:col>
      <xdr:colOff>0</xdr:colOff>
      <xdr:row>26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820150" y="4629150"/>
          <a:ext cx="485775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200025</xdr:rowOff>
    </xdr:from>
    <xdr:to>
      <xdr:col>5</xdr:col>
      <xdr:colOff>38100</xdr:colOff>
      <xdr:row>7</xdr:row>
      <xdr:rowOff>0</xdr:rowOff>
    </xdr:to>
    <xdr:sp>
      <xdr:nvSpPr>
        <xdr:cNvPr id="14" name="Строка 14"/>
        <xdr:cNvSpPr>
          <a:spLocks/>
        </xdr:cNvSpPr>
      </xdr:nvSpPr>
      <xdr:spPr>
        <a:xfrm>
          <a:off x="2809875" y="13811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190500</xdr:rowOff>
    </xdr:from>
    <xdr:to>
      <xdr:col>5</xdr:col>
      <xdr:colOff>66675</xdr:colOff>
      <xdr:row>9</xdr:row>
      <xdr:rowOff>200025</xdr:rowOff>
    </xdr:to>
    <xdr:sp>
      <xdr:nvSpPr>
        <xdr:cNvPr id="15" name="Строка 15"/>
        <xdr:cNvSpPr>
          <a:spLocks/>
        </xdr:cNvSpPr>
      </xdr:nvSpPr>
      <xdr:spPr>
        <a:xfrm>
          <a:off x="2771775" y="1971675"/>
          <a:ext cx="4572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5</xdr:col>
      <xdr:colOff>9525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800350" y="2590800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190500</xdr:rowOff>
    </xdr:from>
    <xdr:to>
      <xdr:col>5</xdr:col>
      <xdr:colOff>66675</xdr:colOff>
      <xdr:row>15</xdr:row>
      <xdr:rowOff>190500</xdr:rowOff>
    </xdr:to>
    <xdr:sp>
      <xdr:nvSpPr>
        <xdr:cNvPr id="17" name="Строка 17"/>
        <xdr:cNvSpPr>
          <a:spLocks/>
        </xdr:cNvSpPr>
      </xdr:nvSpPr>
      <xdr:spPr>
        <a:xfrm>
          <a:off x="2809875" y="31718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190500</xdr:rowOff>
    </xdr:from>
    <xdr:to>
      <xdr:col>4</xdr:col>
      <xdr:colOff>371475</xdr:colOff>
      <xdr:row>18</xdr:row>
      <xdr:rowOff>190500</xdr:rowOff>
    </xdr:to>
    <xdr:sp>
      <xdr:nvSpPr>
        <xdr:cNvPr id="18" name="Строка 18"/>
        <xdr:cNvSpPr>
          <a:spLocks/>
        </xdr:cNvSpPr>
      </xdr:nvSpPr>
      <xdr:spPr>
        <a:xfrm flipV="1">
          <a:off x="2714625" y="3771900"/>
          <a:ext cx="438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19" name="Строка 19"/>
        <xdr:cNvSpPr>
          <a:spLocks/>
        </xdr:cNvSpPr>
      </xdr:nvSpPr>
      <xdr:spPr>
        <a:xfrm>
          <a:off x="2828925" y="43815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25</xdr:row>
      <xdr:rowOff>9525</xdr:rowOff>
    </xdr:from>
    <xdr:to>
      <xdr:col>5</xdr:col>
      <xdr:colOff>0</xdr:colOff>
      <xdr:row>25</xdr:row>
      <xdr:rowOff>19050</xdr:rowOff>
    </xdr:to>
    <xdr:sp>
      <xdr:nvSpPr>
        <xdr:cNvPr id="20" name="Строка 20"/>
        <xdr:cNvSpPr>
          <a:spLocks/>
        </xdr:cNvSpPr>
      </xdr:nvSpPr>
      <xdr:spPr>
        <a:xfrm flipV="1">
          <a:off x="2771775" y="4991100"/>
          <a:ext cx="3905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190500</xdr:rowOff>
    </xdr:from>
    <xdr:to>
      <xdr:col>5</xdr:col>
      <xdr:colOff>38100</xdr:colOff>
      <xdr:row>27</xdr:row>
      <xdr:rowOff>190500</xdr:rowOff>
    </xdr:to>
    <xdr:sp>
      <xdr:nvSpPr>
        <xdr:cNvPr id="21" name="Строка 21"/>
        <xdr:cNvSpPr>
          <a:spLocks/>
        </xdr:cNvSpPr>
      </xdr:nvSpPr>
      <xdr:spPr>
        <a:xfrm>
          <a:off x="2800350" y="5572125"/>
          <a:ext cx="400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22" name="Строка 23"/>
        <xdr:cNvSpPr>
          <a:spLocks/>
        </xdr:cNvSpPr>
      </xdr:nvSpPr>
      <xdr:spPr>
        <a:xfrm>
          <a:off x="316230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28575</xdr:rowOff>
    </xdr:from>
    <xdr:to>
      <xdr:col>14</xdr:col>
      <xdr:colOff>428625</xdr:colOff>
      <xdr:row>23</xdr:row>
      <xdr:rowOff>28575</xdr:rowOff>
    </xdr:to>
    <xdr:sp>
      <xdr:nvSpPr>
        <xdr:cNvPr id="23" name="Строка 7"/>
        <xdr:cNvSpPr>
          <a:spLocks/>
        </xdr:cNvSpPr>
      </xdr:nvSpPr>
      <xdr:spPr>
        <a:xfrm flipV="1">
          <a:off x="8839200" y="4410075"/>
          <a:ext cx="41910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0"/>
          <a:ext cx="5524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5"/>
  <sheetViews>
    <sheetView zoomScale="79" zoomScaleNormal="79" zoomScalePageLayoutView="0" workbookViewId="0" topLeftCell="A26">
      <selection activeCell="M24" sqref="M24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59</v>
      </c>
      <c r="B5" s="3"/>
      <c r="D5" s="4"/>
      <c r="O5" s="5"/>
      <c r="P5" s="5"/>
    </row>
    <row r="6" spans="5:16" s="6" customFormat="1" ht="14.25" customHeight="1">
      <c r="E6" s="7" t="s">
        <v>70</v>
      </c>
      <c r="G6" s="7" t="s">
        <v>71</v>
      </c>
      <c r="H6" s="7"/>
      <c r="O6" s="8"/>
      <c r="P6" s="8"/>
    </row>
    <row r="7" spans="15:16" s="6" customFormat="1" ht="10.5" customHeight="1" thickBot="1">
      <c r="O7" s="8"/>
      <c r="P7" s="8"/>
    </row>
    <row r="8" spans="1:16" s="15" customFormat="1" ht="12" customHeight="1" thickBot="1">
      <c r="A8" s="9"/>
      <c r="B8" s="10" t="s">
        <v>3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4</v>
      </c>
      <c r="J8" s="10" t="s">
        <v>5</v>
      </c>
      <c r="K8" s="10" t="s">
        <v>6</v>
      </c>
      <c r="L8" s="10" t="s">
        <v>7</v>
      </c>
      <c r="M8" s="13" t="s">
        <v>8</v>
      </c>
      <c r="N8" s="16">
        <f aca="true" t="shared" si="0" ref="N8:N20">MAX(C3:H3)</f>
        <v>0</v>
      </c>
      <c r="O8" s="21">
        <f aca="true" t="shared" si="1" ref="O8:O20">MIN(C3:H3)</f>
        <v>0</v>
      </c>
      <c r="P8" s="14"/>
    </row>
    <row r="9" spans="1:18" s="15" customFormat="1" ht="12" customHeight="1" thickBot="1">
      <c r="A9" s="95">
        <v>31</v>
      </c>
      <c r="B9" s="141" t="s">
        <v>123</v>
      </c>
      <c r="C9" s="97">
        <v>298</v>
      </c>
      <c r="D9" s="98">
        <v>262</v>
      </c>
      <c r="E9" s="99">
        <v>227</v>
      </c>
      <c r="F9" s="98">
        <v>205</v>
      </c>
      <c r="G9" s="99">
        <v>192</v>
      </c>
      <c r="H9" s="98">
        <v>218</v>
      </c>
      <c r="I9" s="100">
        <f aca="true" t="shared" si="2" ref="I9:I50">IF(C9&lt;&gt;"",SUM(C9:H9),"")</f>
        <v>1402</v>
      </c>
      <c r="J9" s="101">
        <f aca="true" t="shared" si="3" ref="J9:J50">IF(C9&lt;&gt;"",AVERAGE(C9:H9),"")</f>
        <v>233.66666666666666</v>
      </c>
      <c r="K9" s="102">
        <f aca="true" t="shared" si="4" ref="K9:K50">IF(C9&lt;&gt;"",MAX(C9:H9),"")</f>
        <v>298</v>
      </c>
      <c r="L9" s="102">
        <f aca="true" t="shared" si="5" ref="L9:L50">IF(D9&lt;&gt;"",MAX(C9:H9)-MIN(C9:H9),"")</f>
        <v>106</v>
      </c>
      <c r="M9" s="100">
        <v>1</v>
      </c>
      <c r="N9" s="16">
        <f>MAX(C4:H4)</f>
        <v>0</v>
      </c>
      <c r="O9" s="21">
        <f>MIN(C4:H4)</f>
        <v>0</v>
      </c>
      <c r="P9" s="17"/>
      <c r="Q9" s="17"/>
      <c r="R9" s="17"/>
    </row>
    <row r="10" spans="1:16" s="15" customFormat="1" ht="12" customHeight="1" thickBot="1">
      <c r="A10" s="103">
        <v>45</v>
      </c>
      <c r="B10" s="142" t="s">
        <v>108</v>
      </c>
      <c r="C10" s="105">
        <v>192</v>
      </c>
      <c r="D10" s="106">
        <v>259</v>
      </c>
      <c r="E10" s="107">
        <v>200</v>
      </c>
      <c r="F10" s="106">
        <v>254</v>
      </c>
      <c r="G10" s="107">
        <v>267</v>
      </c>
      <c r="H10" s="106">
        <v>182</v>
      </c>
      <c r="I10" s="100">
        <f t="shared" si="2"/>
        <v>1354</v>
      </c>
      <c r="J10" s="101">
        <f t="shared" si="3"/>
        <v>225.66666666666666</v>
      </c>
      <c r="K10" s="102">
        <f t="shared" si="4"/>
        <v>267</v>
      </c>
      <c r="L10" s="102">
        <f t="shared" si="5"/>
        <v>85</v>
      </c>
      <c r="M10" s="100">
        <v>2</v>
      </c>
      <c r="N10" s="16">
        <f>MAX(C5:H5)</f>
        <v>0</v>
      </c>
      <c r="O10" s="21">
        <f>MIN(C5:H5)</f>
        <v>0</v>
      </c>
      <c r="P10" s="14"/>
    </row>
    <row r="11" spans="1:16" s="15" customFormat="1" ht="12" customHeight="1" thickBot="1">
      <c r="A11" s="103">
        <v>5</v>
      </c>
      <c r="B11" s="142" t="s">
        <v>88</v>
      </c>
      <c r="C11" s="97">
        <v>213</v>
      </c>
      <c r="D11" s="99">
        <v>245</v>
      </c>
      <c r="E11" s="107">
        <v>216</v>
      </c>
      <c r="F11" s="106">
        <v>229</v>
      </c>
      <c r="G11" s="107">
        <v>228</v>
      </c>
      <c r="H11" s="106">
        <v>219</v>
      </c>
      <c r="I11" s="100">
        <f t="shared" si="2"/>
        <v>1350</v>
      </c>
      <c r="J11" s="101">
        <f t="shared" si="3"/>
        <v>225</v>
      </c>
      <c r="K11" s="102">
        <f t="shared" si="4"/>
        <v>245</v>
      </c>
      <c r="L11" s="102">
        <f t="shared" si="5"/>
        <v>32</v>
      </c>
      <c r="M11" s="100">
        <v>3</v>
      </c>
      <c r="N11" s="16">
        <f>MAX(C6:H6)</f>
        <v>0</v>
      </c>
      <c r="O11" s="21">
        <f>MIN(C6:H6)</f>
        <v>0</v>
      </c>
      <c r="P11" s="14"/>
    </row>
    <row r="12" spans="1:16" s="15" customFormat="1" ht="12" customHeight="1" thickBot="1">
      <c r="A12" s="103">
        <v>6</v>
      </c>
      <c r="B12" s="142" t="s">
        <v>75</v>
      </c>
      <c r="C12" s="97">
        <v>222</v>
      </c>
      <c r="D12" s="99">
        <v>210</v>
      </c>
      <c r="E12" s="107">
        <v>237</v>
      </c>
      <c r="F12" s="106">
        <v>221</v>
      </c>
      <c r="G12" s="107">
        <v>203</v>
      </c>
      <c r="H12" s="106">
        <v>211</v>
      </c>
      <c r="I12" s="100">
        <f t="shared" si="2"/>
        <v>1304</v>
      </c>
      <c r="J12" s="101">
        <f t="shared" si="3"/>
        <v>217.33333333333334</v>
      </c>
      <c r="K12" s="102">
        <f t="shared" si="4"/>
        <v>237</v>
      </c>
      <c r="L12" s="102">
        <f t="shared" si="5"/>
        <v>34</v>
      </c>
      <c r="M12" s="100">
        <v>4</v>
      </c>
      <c r="N12" s="16">
        <f>MAX(C7:H7)</f>
        <v>0</v>
      </c>
      <c r="O12" s="21">
        <f>MIN(C7:H7)</f>
        <v>0</v>
      </c>
      <c r="P12" s="14"/>
    </row>
    <row r="13" spans="1:16" s="15" customFormat="1" ht="12" customHeight="1" thickBot="1">
      <c r="A13" s="103">
        <v>30</v>
      </c>
      <c r="B13" s="142" t="s">
        <v>102</v>
      </c>
      <c r="C13" s="97">
        <v>178</v>
      </c>
      <c r="D13" s="108">
        <v>253</v>
      </c>
      <c r="E13" s="99">
        <v>208</v>
      </c>
      <c r="F13" s="98">
        <v>248</v>
      </c>
      <c r="G13" s="99">
        <v>233</v>
      </c>
      <c r="H13" s="97">
        <v>173</v>
      </c>
      <c r="I13" s="100">
        <f t="shared" si="2"/>
        <v>1293</v>
      </c>
      <c r="J13" s="101">
        <f t="shared" si="3"/>
        <v>215.5</v>
      </c>
      <c r="K13" s="102">
        <f t="shared" si="4"/>
        <v>253</v>
      </c>
      <c r="L13" s="102">
        <f t="shared" si="5"/>
        <v>80</v>
      </c>
      <c r="M13" s="100">
        <v>5</v>
      </c>
      <c r="N13" s="16">
        <f>MAX(C8:H8)</f>
        <v>6</v>
      </c>
      <c r="O13" s="21">
        <f>MIN(C8:H8)</f>
        <v>1</v>
      </c>
      <c r="P13" s="14"/>
    </row>
    <row r="14" spans="1:16" s="15" customFormat="1" ht="12" customHeight="1" thickBot="1">
      <c r="A14" s="103">
        <v>48</v>
      </c>
      <c r="B14" s="142" t="s">
        <v>106</v>
      </c>
      <c r="C14" s="109">
        <v>209</v>
      </c>
      <c r="D14" s="110">
        <v>200</v>
      </c>
      <c r="E14" s="111">
        <v>214</v>
      </c>
      <c r="F14" s="110">
        <v>225</v>
      </c>
      <c r="G14" s="111">
        <v>211</v>
      </c>
      <c r="H14" s="110">
        <v>205</v>
      </c>
      <c r="I14" s="100">
        <f t="shared" si="2"/>
        <v>1264</v>
      </c>
      <c r="J14" s="101">
        <f t="shared" si="3"/>
        <v>210.66666666666666</v>
      </c>
      <c r="K14" s="102">
        <f t="shared" si="4"/>
        <v>225</v>
      </c>
      <c r="L14" s="102">
        <f t="shared" si="5"/>
        <v>25</v>
      </c>
      <c r="M14" s="100">
        <v>6</v>
      </c>
      <c r="N14" s="16">
        <f t="shared" si="0"/>
        <v>298</v>
      </c>
      <c r="O14" s="21">
        <f t="shared" si="1"/>
        <v>192</v>
      </c>
      <c r="P14" s="14"/>
    </row>
    <row r="15" spans="1:16" s="15" customFormat="1" ht="12" customHeight="1" thickBot="1">
      <c r="A15" s="103">
        <v>21</v>
      </c>
      <c r="B15" s="142" t="s">
        <v>94</v>
      </c>
      <c r="C15" s="97">
        <v>225</v>
      </c>
      <c r="D15" s="99">
        <v>205</v>
      </c>
      <c r="E15" s="99">
        <v>226</v>
      </c>
      <c r="F15" s="99">
        <v>187</v>
      </c>
      <c r="G15" s="99">
        <v>195</v>
      </c>
      <c r="H15" s="99">
        <v>224</v>
      </c>
      <c r="I15" s="100">
        <f t="shared" si="2"/>
        <v>1262</v>
      </c>
      <c r="J15" s="101">
        <f t="shared" si="3"/>
        <v>210.33333333333334</v>
      </c>
      <c r="K15" s="102">
        <f t="shared" si="4"/>
        <v>226</v>
      </c>
      <c r="L15" s="102">
        <f t="shared" si="5"/>
        <v>39</v>
      </c>
      <c r="M15" s="100">
        <v>7</v>
      </c>
      <c r="N15" s="16">
        <f t="shared" si="0"/>
        <v>267</v>
      </c>
      <c r="O15" s="21">
        <f t="shared" si="1"/>
        <v>182</v>
      </c>
      <c r="P15" s="14"/>
    </row>
    <row r="16" spans="1:16" s="15" customFormat="1" ht="12" customHeight="1" thickBot="1">
      <c r="A16" s="103">
        <v>13</v>
      </c>
      <c r="B16" s="141" t="s">
        <v>87</v>
      </c>
      <c r="C16" s="97">
        <v>216</v>
      </c>
      <c r="D16" s="98">
        <v>210</v>
      </c>
      <c r="E16" s="107">
        <v>236</v>
      </c>
      <c r="F16" s="106">
        <v>205</v>
      </c>
      <c r="G16" s="107">
        <v>215</v>
      </c>
      <c r="H16" s="106">
        <v>171</v>
      </c>
      <c r="I16" s="100">
        <f t="shared" si="2"/>
        <v>1253</v>
      </c>
      <c r="J16" s="101">
        <f t="shared" si="3"/>
        <v>208.83333333333334</v>
      </c>
      <c r="K16" s="102">
        <f t="shared" si="4"/>
        <v>236</v>
      </c>
      <c r="L16" s="102">
        <f t="shared" si="5"/>
        <v>65</v>
      </c>
      <c r="M16" s="100">
        <v>8</v>
      </c>
      <c r="N16" s="16">
        <f t="shared" si="0"/>
        <v>245</v>
      </c>
      <c r="O16" s="21">
        <f t="shared" si="1"/>
        <v>213</v>
      </c>
      <c r="P16" s="14"/>
    </row>
    <row r="17" spans="1:16" s="15" customFormat="1" ht="12" customHeight="1" thickBot="1">
      <c r="A17" s="103">
        <v>23</v>
      </c>
      <c r="B17" s="142" t="s">
        <v>98</v>
      </c>
      <c r="C17" s="97">
        <v>203</v>
      </c>
      <c r="D17" s="98">
        <v>252</v>
      </c>
      <c r="E17" s="99">
        <v>199</v>
      </c>
      <c r="F17" s="98">
        <v>203</v>
      </c>
      <c r="G17" s="99">
        <v>182</v>
      </c>
      <c r="H17" s="98">
        <v>199</v>
      </c>
      <c r="I17" s="100">
        <f t="shared" si="2"/>
        <v>1238</v>
      </c>
      <c r="J17" s="101">
        <f t="shared" si="3"/>
        <v>206.33333333333334</v>
      </c>
      <c r="K17" s="102">
        <f t="shared" si="4"/>
        <v>252</v>
      </c>
      <c r="L17" s="102">
        <f t="shared" si="5"/>
        <v>70</v>
      </c>
      <c r="M17" s="100">
        <v>9</v>
      </c>
      <c r="N17" s="16">
        <f t="shared" si="0"/>
        <v>237</v>
      </c>
      <c r="O17" s="21">
        <f t="shared" si="1"/>
        <v>203</v>
      </c>
      <c r="P17" s="14"/>
    </row>
    <row r="18" spans="1:16" s="15" customFormat="1" ht="12" customHeight="1" thickBot="1">
      <c r="A18" s="103">
        <v>25</v>
      </c>
      <c r="B18" s="142" t="s">
        <v>83</v>
      </c>
      <c r="C18" s="112">
        <v>181</v>
      </c>
      <c r="D18" s="113">
        <v>193</v>
      </c>
      <c r="E18" s="114">
        <v>208</v>
      </c>
      <c r="F18" s="113">
        <v>226</v>
      </c>
      <c r="G18" s="114">
        <v>223</v>
      </c>
      <c r="H18" s="115">
        <v>206</v>
      </c>
      <c r="I18" s="100">
        <f t="shared" si="2"/>
        <v>1237</v>
      </c>
      <c r="J18" s="101">
        <f t="shared" si="3"/>
        <v>206.16666666666666</v>
      </c>
      <c r="K18" s="102">
        <f t="shared" si="4"/>
        <v>226</v>
      </c>
      <c r="L18" s="102">
        <f t="shared" si="5"/>
        <v>45</v>
      </c>
      <c r="M18" s="100">
        <v>10</v>
      </c>
      <c r="N18" s="16">
        <f t="shared" si="0"/>
        <v>253</v>
      </c>
      <c r="O18" s="21">
        <f t="shared" si="1"/>
        <v>173</v>
      </c>
      <c r="P18" s="14"/>
    </row>
    <row r="19" spans="1:16" s="15" customFormat="1" ht="12" customHeight="1" thickBot="1">
      <c r="A19" s="103">
        <v>9</v>
      </c>
      <c r="B19" s="142" t="s">
        <v>80</v>
      </c>
      <c r="C19" s="97">
        <v>231</v>
      </c>
      <c r="D19" s="98">
        <v>201</v>
      </c>
      <c r="E19" s="99">
        <v>212</v>
      </c>
      <c r="F19" s="98">
        <v>177</v>
      </c>
      <c r="G19" s="99">
        <v>203</v>
      </c>
      <c r="H19" s="98">
        <v>212</v>
      </c>
      <c r="I19" s="100">
        <f t="shared" si="2"/>
        <v>1236</v>
      </c>
      <c r="J19" s="101">
        <f t="shared" si="3"/>
        <v>206</v>
      </c>
      <c r="K19" s="102">
        <f t="shared" si="4"/>
        <v>231</v>
      </c>
      <c r="L19" s="102">
        <f t="shared" si="5"/>
        <v>54</v>
      </c>
      <c r="M19" s="100">
        <v>11</v>
      </c>
      <c r="N19" s="16">
        <f t="shared" si="0"/>
        <v>225</v>
      </c>
      <c r="O19" s="21">
        <f t="shared" si="1"/>
        <v>200</v>
      </c>
      <c r="P19" s="14"/>
    </row>
    <row r="20" spans="1:16" s="15" customFormat="1" ht="12" customHeight="1" thickBot="1">
      <c r="A20" s="103">
        <v>14</v>
      </c>
      <c r="B20" s="142" t="s">
        <v>91</v>
      </c>
      <c r="C20" s="97">
        <v>199</v>
      </c>
      <c r="D20" s="98">
        <v>192</v>
      </c>
      <c r="E20" s="99">
        <v>221</v>
      </c>
      <c r="F20" s="98">
        <v>204</v>
      </c>
      <c r="G20" s="99">
        <v>204</v>
      </c>
      <c r="H20" s="98">
        <v>214</v>
      </c>
      <c r="I20" s="100">
        <f t="shared" si="2"/>
        <v>1234</v>
      </c>
      <c r="J20" s="101">
        <f t="shared" si="3"/>
        <v>205.66666666666666</v>
      </c>
      <c r="K20" s="102">
        <f t="shared" si="4"/>
        <v>221</v>
      </c>
      <c r="L20" s="102">
        <f t="shared" si="5"/>
        <v>29</v>
      </c>
      <c r="M20" s="100">
        <v>12</v>
      </c>
      <c r="N20" s="16">
        <f t="shared" si="0"/>
        <v>226</v>
      </c>
      <c r="O20" s="21">
        <f t="shared" si="1"/>
        <v>187</v>
      </c>
      <c r="P20" s="14"/>
    </row>
    <row r="21" spans="1:16" s="15" customFormat="1" ht="12" customHeight="1" thickBot="1">
      <c r="A21" s="95">
        <v>44</v>
      </c>
      <c r="B21" s="141" t="s">
        <v>122</v>
      </c>
      <c r="C21" s="97">
        <v>167</v>
      </c>
      <c r="D21" s="99">
        <v>187</v>
      </c>
      <c r="E21" s="99">
        <v>200</v>
      </c>
      <c r="F21" s="99">
        <v>267</v>
      </c>
      <c r="G21" s="99">
        <v>241</v>
      </c>
      <c r="H21" s="99">
        <v>169</v>
      </c>
      <c r="I21" s="100">
        <f t="shared" si="2"/>
        <v>1231</v>
      </c>
      <c r="J21" s="101">
        <f t="shared" si="3"/>
        <v>205.16666666666666</v>
      </c>
      <c r="K21" s="102">
        <f t="shared" si="4"/>
        <v>267</v>
      </c>
      <c r="L21" s="102">
        <f t="shared" si="5"/>
        <v>100</v>
      </c>
      <c r="M21" s="100">
        <v>13</v>
      </c>
      <c r="N21" s="16">
        <f aca="true" t="shared" si="6" ref="N21:N47">MAX(C16:H16)</f>
        <v>236</v>
      </c>
      <c r="O21" s="21">
        <f aca="true" t="shared" si="7" ref="O21:O47">MIN(C16:H16)</f>
        <v>171</v>
      </c>
      <c r="P21" s="14"/>
    </row>
    <row r="22" spans="1:16" s="15" customFormat="1" ht="12" customHeight="1" thickBot="1">
      <c r="A22" s="103">
        <v>22</v>
      </c>
      <c r="B22" s="143" t="s">
        <v>89</v>
      </c>
      <c r="C22" s="112">
        <v>205</v>
      </c>
      <c r="D22" s="113">
        <v>196</v>
      </c>
      <c r="E22" s="114">
        <v>215</v>
      </c>
      <c r="F22" s="113">
        <v>235</v>
      </c>
      <c r="G22" s="114">
        <v>173</v>
      </c>
      <c r="H22" s="113">
        <v>206</v>
      </c>
      <c r="I22" s="100">
        <f t="shared" si="2"/>
        <v>1230</v>
      </c>
      <c r="J22" s="101">
        <f t="shared" si="3"/>
        <v>205</v>
      </c>
      <c r="K22" s="102">
        <f t="shared" si="4"/>
        <v>235</v>
      </c>
      <c r="L22" s="102">
        <f t="shared" si="5"/>
        <v>62</v>
      </c>
      <c r="M22" s="100">
        <v>14</v>
      </c>
      <c r="N22" s="16">
        <f t="shared" si="6"/>
        <v>252</v>
      </c>
      <c r="O22" s="21">
        <f t="shared" si="7"/>
        <v>182</v>
      </c>
      <c r="P22" s="14"/>
    </row>
    <row r="23" spans="1:16" s="15" customFormat="1" ht="12" customHeight="1" thickBot="1">
      <c r="A23" s="95">
        <v>2</v>
      </c>
      <c r="B23" s="141" t="s">
        <v>84</v>
      </c>
      <c r="C23" s="97">
        <v>220</v>
      </c>
      <c r="D23" s="98">
        <v>205</v>
      </c>
      <c r="E23" s="99">
        <v>232</v>
      </c>
      <c r="F23" s="98">
        <v>190</v>
      </c>
      <c r="G23" s="99">
        <v>156</v>
      </c>
      <c r="H23" s="97">
        <v>205</v>
      </c>
      <c r="I23" s="100">
        <f t="shared" si="2"/>
        <v>1208</v>
      </c>
      <c r="J23" s="101">
        <f t="shared" si="3"/>
        <v>201.33333333333334</v>
      </c>
      <c r="K23" s="102">
        <f t="shared" si="4"/>
        <v>232</v>
      </c>
      <c r="L23" s="102">
        <f t="shared" si="5"/>
        <v>76</v>
      </c>
      <c r="M23" s="100">
        <v>15</v>
      </c>
      <c r="N23" s="16">
        <f t="shared" si="6"/>
        <v>226</v>
      </c>
      <c r="O23" s="21">
        <f t="shared" si="7"/>
        <v>181</v>
      </c>
      <c r="P23" s="14"/>
    </row>
    <row r="24" spans="1:16" s="15" customFormat="1" ht="12" customHeight="1" thickBot="1">
      <c r="A24" s="95">
        <v>15</v>
      </c>
      <c r="B24" s="144" t="s">
        <v>95</v>
      </c>
      <c r="C24" s="105">
        <v>222</v>
      </c>
      <c r="D24" s="106">
        <v>216</v>
      </c>
      <c r="E24" s="107">
        <v>213</v>
      </c>
      <c r="F24" s="106">
        <v>197</v>
      </c>
      <c r="G24" s="107">
        <v>175</v>
      </c>
      <c r="H24" s="106">
        <v>178</v>
      </c>
      <c r="I24" s="100">
        <f t="shared" si="2"/>
        <v>1201</v>
      </c>
      <c r="J24" s="101">
        <f t="shared" si="3"/>
        <v>200.16666666666666</v>
      </c>
      <c r="K24" s="102">
        <f t="shared" si="4"/>
        <v>222</v>
      </c>
      <c r="L24" s="102">
        <f t="shared" si="5"/>
        <v>47</v>
      </c>
      <c r="M24" s="100">
        <v>16</v>
      </c>
      <c r="N24" s="16">
        <f t="shared" si="6"/>
        <v>231</v>
      </c>
      <c r="O24" s="21">
        <f t="shared" si="7"/>
        <v>177</v>
      </c>
      <c r="P24" s="14"/>
    </row>
    <row r="25" spans="1:16" s="15" customFormat="1" ht="12" customHeight="1" thickBot="1">
      <c r="A25" s="103">
        <v>29</v>
      </c>
      <c r="B25" s="142" t="s">
        <v>113</v>
      </c>
      <c r="C25" s="105">
        <v>182</v>
      </c>
      <c r="D25" s="106">
        <v>203</v>
      </c>
      <c r="E25" s="107">
        <v>212</v>
      </c>
      <c r="F25" s="106">
        <v>232</v>
      </c>
      <c r="G25" s="107">
        <v>170</v>
      </c>
      <c r="H25" s="106">
        <v>182</v>
      </c>
      <c r="I25" s="100">
        <f t="shared" si="2"/>
        <v>1181</v>
      </c>
      <c r="J25" s="101">
        <f t="shared" si="3"/>
        <v>196.83333333333334</v>
      </c>
      <c r="K25" s="102">
        <f t="shared" si="4"/>
        <v>232</v>
      </c>
      <c r="L25" s="102">
        <f t="shared" si="5"/>
        <v>62</v>
      </c>
      <c r="M25" s="100">
        <v>17</v>
      </c>
      <c r="N25" s="16">
        <f t="shared" si="6"/>
        <v>221</v>
      </c>
      <c r="O25" s="21">
        <f t="shared" si="7"/>
        <v>192</v>
      </c>
      <c r="P25" s="14"/>
    </row>
    <row r="26" spans="1:16" s="15" customFormat="1" ht="12" customHeight="1" thickBot="1">
      <c r="A26" s="103">
        <v>40</v>
      </c>
      <c r="B26" s="142" t="s">
        <v>116</v>
      </c>
      <c r="C26" s="105">
        <v>177</v>
      </c>
      <c r="D26" s="106">
        <v>215</v>
      </c>
      <c r="E26" s="107">
        <v>237</v>
      </c>
      <c r="F26" s="106">
        <v>177</v>
      </c>
      <c r="G26" s="107">
        <v>179</v>
      </c>
      <c r="H26" s="106">
        <v>189</v>
      </c>
      <c r="I26" s="100">
        <f t="shared" si="2"/>
        <v>1174</v>
      </c>
      <c r="J26" s="101">
        <f t="shared" si="3"/>
        <v>195.66666666666666</v>
      </c>
      <c r="K26" s="102">
        <f t="shared" si="4"/>
        <v>237</v>
      </c>
      <c r="L26" s="102">
        <f t="shared" si="5"/>
        <v>60</v>
      </c>
      <c r="M26" s="100">
        <v>18</v>
      </c>
      <c r="N26" s="16">
        <f t="shared" si="6"/>
        <v>267</v>
      </c>
      <c r="O26" s="21">
        <f t="shared" si="7"/>
        <v>167</v>
      </c>
      <c r="P26" s="14"/>
    </row>
    <row r="27" spans="1:21" s="15" customFormat="1" ht="12" customHeight="1" thickBot="1">
      <c r="A27" s="95">
        <v>34</v>
      </c>
      <c r="B27" s="141" t="s">
        <v>117</v>
      </c>
      <c r="C27" s="105">
        <v>193</v>
      </c>
      <c r="D27" s="106">
        <v>185</v>
      </c>
      <c r="E27" s="107">
        <v>208</v>
      </c>
      <c r="F27" s="106">
        <v>209</v>
      </c>
      <c r="G27" s="107">
        <v>187</v>
      </c>
      <c r="H27" s="106">
        <v>190</v>
      </c>
      <c r="I27" s="100">
        <f t="shared" si="2"/>
        <v>1172</v>
      </c>
      <c r="J27" s="101">
        <f t="shared" si="3"/>
        <v>195.33333333333334</v>
      </c>
      <c r="K27" s="102">
        <f t="shared" si="4"/>
        <v>209</v>
      </c>
      <c r="L27" s="102">
        <f t="shared" si="5"/>
        <v>24</v>
      </c>
      <c r="M27" s="100">
        <v>19</v>
      </c>
      <c r="N27" s="16">
        <f t="shared" si="6"/>
        <v>235</v>
      </c>
      <c r="O27" s="21">
        <f t="shared" si="7"/>
        <v>173</v>
      </c>
      <c r="P27" s="14"/>
      <c r="Q27" s="14"/>
      <c r="R27" s="14"/>
      <c r="S27" s="14"/>
      <c r="T27" s="14"/>
      <c r="U27" s="14"/>
    </row>
    <row r="28" spans="1:21" s="15" customFormat="1" ht="12" customHeight="1" thickBot="1">
      <c r="A28" s="103">
        <v>26</v>
      </c>
      <c r="B28" s="142" t="s">
        <v>103</v>
      </c>
      <c r="C28" s="105">
        <v>212</v>
      </c>
      <c r="D28" s="106">
        <v>169</v>
      </c>
      <c r="E28" s="107">
        <v>189</v>
      </c>
      <c r="F28" s="106">
        <v>186</v>
      </c>
      <c r="G28" s="107">
        <v>224</v>
      </c>
      <c r="H28" s="106">
        <v>192</v>
      </c>
      <c r="I28" s="100">
        <f t="shared" si="2"/>
        <v>1172</v>
      </c>
      <c r="J28" s="101">
        <f t="shared" si="3"/>
        <v>195.33333333333334</v>
      </c>
      <c r="K28" s="102">
        <f t="shared" si="4"/>
        <v>224</v>
      </c>
      <c r="L28" s="102">
        <f t="shared" si="5"/>
        <v>55</v>
      </c>
      <c r="M28" s="100">
        <v>20</v>
      </c>
      <c r="N28" s="16">
        <f t="shared" si="6"/>
        <v>232</v>
      </c>
      <c r="O28" s="21">
        <f t="shared" si="7"/>
        <v>156</v>
      </c>
      <c r="P28" s="14"/>
      <c r="Q28" s="14"/>
      <c r="R28" s="14"/>
      <c r="S28" s="14"/>
      <c r="T28" s="14"/>
      <c r="U28" s="14"/>
    </row>
    <row r="29" spans="1:21" s="15" customFormat="1" ht="12" customHeight="1" thickBot="1">
      <c r="A29" s="103">
        <v>10</v>
      </c>
      <c r="B29" s="142" t="s">
        <v>97</v>
      </c>
      <c r="C29" s="105">
        <v>193</v>
      </c>
      <c r="D29" s="106">
        <v>222</v>
      </c>
      <c r="E29" s="118">
        <v>214</v>
      </c>
      <c r="F29" s="106">
        <v>170</v>
      </c>
      <c r="G29" s="107">
        <v>175</v>
      </c>
      <c r="H29" s="106">
        <v>175</v>
      </c>
      <c r="I29" s="100">
        <f t="shared" si="2"/>
        <v>1149</v>
      </c>
      <c r="J29" s="101">
        <f t="shared" si="3"/>
        <v>191.5</v>
      </c>
      <c r="K29" s="102">
        <f t="shared" si="4"/>
        <v>222</v>
      </c>
      <c r="L29" s="102">
        <f t="shared" si="5"/>
        <v>52</v>
      </c>
      <c r="M29" s="100">
        <v>21</v>
      </c>
      <c r="N29" s="16">
        <f t="shared" si="6"/>
        <v>222</v>
      </c>
      <c r="O29" s="21">
        <f t="shared" si="7"/>
        <v>175</v>
      </c>
      <c r="P29" s="14"/>
      <c r="Q29" s="14"/>
      <c r="R29" s="14"/>
      <c r="S29" s="14"/>
      <c r="T29" s="14"/>
      <c r="U29" s="14"/>
    </row>
    <row r="30" spans="1:21" s="15" customFormat="1" ht="12" customHeight="1" thickBot="1">
      <c r="A30" s="120">
        <v>35</v>
      </c>
      <c r="B30" s="142" t="s">
        <v>114</v>
      </c>
      <c r="C30" s="105">
        <v>211</v>
      </c>
      <c r="D30" s="106">
        <v>215</v>
      </c>
      <c r="E30" s="107">
        <v>222</v>
      </c>
      <c r="F30" s="106">
        <v>161</v>
      </c>
      <c r="G30" s="107">
        <v>179</v>
      </c>
      <c r="H30" s="106">
        <v>154</v>
      </c>
      <c r="I30" s="100">
        <f t="shared" si="2"/>
        <v>1142</v>
      </c>
      <c r="J30" s="101">
        <f t="shared" si="3"/>
        <v>190.33333333333334</v>
      </c>
      <c r="K30" s="102">
        <f t="shared" si="4"/>
        <v>222</v>
      </c>
      <c r="L30" s="102">
        <f t="shared" si="5"/>
        <v>68</v>
      </c>
      <c r="M30" s="100">
        <v>22</v>
      </c>
      <c r="N30" s="16">
        <f t="shared" si="6"/>
        <v>232</v>
      </c>
      <c r="O30" s="21">
        <f t="shared" si="7"/>
        <v>170</v>
      </c>
      <c r="P30" s="14"/>
      <c r="Q30" s="14"/>
      <c r="R30" s="14"/>
      <c r="S30" s="14"/>
      <c r="T30" s="14"/>
      <c r="U30" s="14"/>
    </row>
    <row r="31" spans="1:21" s="15" customFormat="1" ht="12" customHeight="1" thickBot="1">
      <c r="A31" s="103">
        <v>11</v>
      </c>
      <c r="B31" s="142" t="s">
        <v>78</v>
      </c>
      <c r="C31" s="105">
        <v>183</v>
      </c>
      <c r="D31" s="106">
        <v>178</v>
      </c>
      <c r="E31" s="107">
        <v>196</v>
      </c>
      <c r="F31" s="106">
        <v>153</v>
      </c>
      <c r="G31" s="107">
        <v>240</v>
      </c>
      <c r="H31" s="106">
        <v>187</v>
      </c>
      <c r="I31" s="100">
        <f t="shared" si="2"/>
        <v>1137</v>
      </c>
      <c r="J31" s="101">
        <f t="shared" si="3"/>
        <v>189.5</v>
      </c>
      <c r="K31" s="102">
        <f t="shared" si="4"/>
        <v>240</v>
      </c>
      <c r="L31" s="102">
        <f t="shared" si="5"/>
        <v>87</v>
      </c>
      <c r="M31" s="100">
        <v>23</v>
      </c>
      <c r="N31" s="16">
        <f t="shared" si="6"/>
        <v>237</v>
      </c>
      <c r="O31" s="21">
        <f t="shared" si="7"/>
        <v>177</v>
      </c>
      <c r="P31" s="14"/>
      <c r="Q31" s="14"/>
      <c r="R31" s="14"/>
      <c r="S31" s="14"/>
      <c r="T31" s="14"/>
      <c r="U31" s="14"/>
    </row>
    <row r="32" spans="1:21" s="15" customFormat="1" ht="12.75" customHeight="1" thickBot="1">
      <c r="A32" s="120">
        <v>27</v>
      </c>
      <c r="B32" s="142" t="s">
        <v>107</v>
      </c>
      <c r="C32" s="105">
        <v>171</v>
      </c>
      <c r="D32" s="106">
        <v>186</v>
      </c>
      <c r="E32" s="107">
        <v>203</v>
      </c>
      <c r="F32" s="106">
        <v>182</v>
      </c>
      <c r="G32" s="107">
        <v>197</v>
      </c>
      <c r="H32" s="106">
        <v>191</v>
      </c>
      <c r="I32" s="100">
        <f t="shared" si="2"/>
        <v>1130</v>
      </c>
      <c r="J32" s="101">
        <f t="shared" si="3"/>
        <v>188.33333333333334</v>
      </c>
      <c r="K32" s="102">
        <f t="shared" si="4"/>
        <v>203</v>
      </c>
      <c r="L32" s="102">
        <f t="shared" si="5"/>
        <v>32</v>
      </c>
      <c r="M32" s="100">
        <v>24</v>
      </c>
      <c r="N32" s="16">
        <f t="shared" si="6"/>
        <v>209</v>
      </c>
      <c r="O32" s="21">
        <f t="shared" si="7"/>
        <v>185</v>
      </c>
      <c r="P32" s="14"/>
      <c r="Q32" s="14"/>
      <c r="R32" s="14"/>
      <c r="S32" s="14"/>
      <c r="T32" s="14"/>
      <c r="U32" s="14"/>
    </row>
    <row r="33" spans="1:21" s="15" customFormat="1" ht="12.75" customHeight="1" thickBot="1">
      <c r="A33" s="120">
        <v>20</v>
      </c>
      <c r="B33" s="96" t="s">
        <v>92</v>
      </c>
      <c r="C33" s="105">
        <v>219</v>
      </c>
      <c r="D33" s="106">
        <v>164</v>
      </c>
      <c r="E33" s="107">
        <v>175</v>
      </c>
      <c r="F33" s="106">
        <v>176</v>
      </c>
      <c r="G33" s="107">
        <v>204</v>
      </c>
      <c r="H33" s="106">
        <v>180</v>
      </c>
      <c r="I33" s="100">
        <f t="shared" si="2"/>
        <v>1118</v>
      </c>
      <c r="J33" s="101">
        <f t="shared" si="3"/>
        <v>186.33333333333334</v>
      </c>
      <c r="K33" s="102">
        <f t="shared" si="4"/>
        <v>219</v>
      </c>
      <c r="L33" s="102">
        <f t="shared" si="5"/>
        <v>55</v>
      </c>
      <c r="M33" s="100">
        <v>25</v>
      </c>
      <c r="N33" s="16">
        <f t="shared" si="6"/>
        <v>224</v>
      </c>
      <c r="O33" s="21">
        <f t="shared" si="7"/>
        <v>169</v>
      </c>
      <c r="P33" s="14"/>
      <c r="Q33" s="14"/>
      <c r="R33" s="14"/>
      <c r="S33" s="14"/>
      <c r="T33" s="14"/>
      <c r="U33" s="14"/>
    </row>
    <row r="34" spans="1:21" s="15" customFormat="1" ht="12.75" customHeight="1" thickBot="1">
      <c r="A34" s="120">
        <v>8</v>
      </c>
      <c r="B34" s="104" t="s">
        <v>96</v>
      </c>
      <c r="C34" s="105">
        <v>178</v>
      </c>
      <c r="D34" s="106">
        <v>197</v>
      </c>
      <c r="E34" s="107">
        <v>235</v>
      </c>
      <c r="F34" s="106">
        <v>179</v>
      </c>
      <c r="G34" s="107">
        <v>152</v>
      </c>
      <c r="H34" s="106">
        <v>168</v>
      </c>
      <c r="I34" s="100">
        <f t="shared" si="2"/>
        <v>1109</v>
      </c>
      <c r="J34" s="101">
        <f t="shared" si="3"/>
        <v>184.83333333333334</v>
      </c>
      <c r="K34" s="102">
        <f t="shared" si="4"/>
        <v>235</v>
      </c>
      <c r="L34" s="102">
        <f t="shared" si="5"/>
        <v>83</v>
      </c>
      <c r="M34" s="100">
        <v>26</v>
      </c>
      <c r="N34" s="16">
        <f t="shared" si="6"/>
        <v>222</v>
      </c>
      <c r="O34" s="21">
        <f t="shared" si="7"/>
        <v>170</v>
      </c>
      <c r="P34" s="14"/>
      <c r="Q34" s="14"/>
      <c r="R34" s="18"/>
      <c r="S34" s="14"/>
      <c r="T34" s="14"/>
      <c r="U34" s="14"/>
    </row>
    <row r="35" spans="1:21" s="15" customFormat="1" ht="12.75" customHeight="1" thickBot="1">
      <c r="A35" s="120">
        <v>3</v>
      </c>
      <c r="B35" s="96" t="s">
        <v>90</v>
      </c>
      <c r="C35" s="105">
        <v>223</v>
      </c>
      <c r="D35" s="106">
        <v>147</v>
      </c>
      <c r="E35" s="107">
        <v>202</v>
      </c>
      <c r="F35" s="106">
        <v>166</v>
      </c>
      <c r="G35" s="107">
        <v>191</v>
      </c>
      <c r="H35" s="106">
        <v>165</v>
      </c>
      <c r="I35" s="100">
        <f t="shared" si="2"/>
        <v>1094</v>
      </c>
      <c r="J35" s="101">
        <f t="shared" si="3"/>
        <v>182.33333333333334</v>
      </c>
      <c r="K35" s="102">
        <f t="shared" si="4"/>
        <v>223</v>
      </c>
      <c r="L35" s="102">
        <f t="shared" si="5"/>
        <v>76</v>
      </c>
      <c r="M35" s="100">
        <v>27</v>
      </c>
      <c r="N35" s="16">
        <f t="shared" si="6"/>
        <v>222</v>
      </c>
      <c r="O35" s="21">
        <f t="shared" si="7"/>
        <v>154</v>
      </c>
      <c r="P35" s="14"/>
      <c r="Q35" s="14"/>
      <c r="R35" s="14"/>
      <c r="S35" s="14"/>
      <c r="T35" s="14"/>
      <c r="U35" s="14"/>
    </row>
    <row r="36" spans="1:21" s="15" customFormat="1" ht="12.75" customHeight="1" thickBot="1">
      <c r="A36" s="120">
        <v>28</v>
      </c>
      <c r="B36" s="104" t="s">
        <v>104</v>
      </c>
      <c r="C36" s="105">
        <v>168</v>
      </c>
      <c r="D36" s="106">
        <v>172</v>
      </c>
      <c r="E36" s="118">
        <v>211</v>
      </c>
      <c r="F36" s="106">
        <v>169</v>
      </c>
      <c r="G36" s="107">
        <v>185</v>
      </c>
      <c r="H36" s="106">
        <v>178</v>
      </c>
      <c r="I36" s="100">
        <f t="shared" si="2"/>
        <v>1083</v>
      </c>
      <c r="J36" s="101">
        <f t="shared" si="3"/>
        <v>180.5</v>
      </c>
      <c r="K36" s="102">
        <f t="shared" si="4"/>
        <v>211</v>
      </c>
      <c r="L36" s="102">
        <f t="shared" si="5"/>
        <v>43</v>
      </c>
      <c r="M36" s="100">
        <v>28</v>
      </c>
      <c r="N36" s="16">
        <f t="shared" si="6"/>
        <v>240</v>
      </c>
      <c r="O36" s="21">
        <f t="shared" si="7"/>
        <v>153</v>
      </c>
      <c r="P36" s="14"/>
      <c r="Q36" s="14"/>
      <c r="R36" s="14"/>
      <c r="S36" s="14"/>
      <c r="T36" s="14"/>
      <c r="U36" s="14"/>
    </row>
    <row r="37" spans="1:21" s="15" customFormat="1" ht="12.75" customHeight="1" thickBot="1">
      <c r="A37" s="120">
        <v>17</v>
      </c>
      <c r="B37" s="104" t="s">
        <v>93</v>
      </c>
      <c r="C37" s="105">
        <v>170</v>
      </c>
      <c r="D37" s="106">
        <v>231</v>
      </c>
      <c r="E37" s="107">
        <v>169</v>
      </c>
      <c r="F37" s="106">
        <v>160</v>
      </c>
      <c r="G37" s="107">
        <v>178</v>
      </c>
      <c r="H37" s="106">
        <v>171</v>
      </c>
      <c r="I37" s="100">
        <f t="shared" si="2"/>
        <v>1079</v>
      </c>
      <c r="J37" s="101">
        <f t="shared" si="3"/>
        <v>179.83333333333334</v>
      </c>
      <c r="K37" s="102">
        <f t="shared" si="4"/>
        <v>231</v>
      </c>
      <c r="L37" s="102">
        <f t="shared" si="5"/>
        <v>71</v>
      </c>
      <c r="M37" s="100">
        <v>29</v>
      </c>
      <c r="N37" s="16">
        <f t="shared" si="6"/>
        <v>203</v>
      </c>
      <c r="O37" s="21">
        <f t="shared" si="7"/>
        <v>171</v>
      </c>
      <c r="P37" s="14"/>
      <c r="Q37" s="14"/>
      <c r="R37" s="14"/>
      <c r="S37" s="14"/>
      <c r="T37" s="14"/>
      <c r="U37" s="14"/>
    </row>
    <row r="38" spans="1:21" s="15" customFormat="1" ht="12.75" customHeight="1" thickBot="1">
      <c r="A38" s="120">
        <v>24</v>
      </c>
      <c r="B38" s="104" t="s">
        <v>99</v>
      </c>
      <c r="C38" s="105">
        <v>162</v>
      </c>
      <c r="D38" s="106">
        <v>199</v>
      </c>
      <c r="E38" s="107">
        <v>177</v>
      </c>
      <c r="F38" s="106">
        <v>185</v>
      </c>
      <c r="G38" s="107">
        <v>176</v>
      </c>
      <c r="H38" s="106">
        <v>162</v>
      </c>
      <c r="I38" s="100">
        <f t="shared" si="2"/>
        <v>1061</v>
      </c>
      <c r="J38" s="101">
        <f t="shared" si="3"/>
        <v>176.83333333333334</v>
      </c>
      <c r="K38" s="102">
        <f t="shared" si="4"/>
        <v>199</v>
      </c>
      <c r="L38" s="102">
        <f t="shared" si="5"/>
        <v>37</v>
      </c>
      <c r="M38" s="100">
        <v>30</v>
      </c>
      <c r="N38" s="16">
        <f t="shared" si="6"/>
        <v>219</v>
      </c>
      <c r="O38" s="21">
        <f t="shared" si="7"/>
        <v>164</v>
      </c>
      <c r="P38" s="14"/>
      <c r="Q38" s="14"/>
      <c r="R38" s="14"/>
      <c r="S38" s="14"/>
      <c r="T38" s="14"/>
      <c r="U38" s="14"/>
    </row>
    <row r="39" spans="1:21" s="15" customFormat="1" ht="12.75" customHeight="1" thickBot="1">
      <c r="A39" s="120">
        <v>18</v>
      </c>
      <c r="B39" s="104" t="s">
        <v>79</v>
      </c>
      <c r="C39" s="105">
        <v>163</v>
      </c>
      <c r="D39" s="106">
        <v>173</v>
      </c>
      <c r="E39" s="107">
        <v>169</v>
      </c>
      <c r="F39" s="106">
        <v>197</v>
      </c>
      <c r="G39" s="107">
        <v>172</v>
      </c>
      <c r="H39" s="106">
        <v>178</v>
      </c>
      <c r="I39" s="100">
        <f t="shared" si="2"/>
        <v>1052</v>
      </c>
      <c r="J39" s="101">
        <f t="shared" si="3"/>
        <v>175.33333333333334</v>
      </c>
      <c r="K39" s="102">
        <f t="shared" si="4"/>
        <v>197</v>
      </c>
      <c r="L39" s="102">
        <f t="shared" si="5"/>
        <v>34</v>
      </c>
      <c r="M39" s="100">
        <v>31</v>
      </c>
      <c r="N39" s="16">
        <f t="shared" si="6"/>
        <v>235</v>
      </c>
      <c r="O39" s="21">
        <f t="shared" si="7"/>
        <v>152</v>
      </c>
      <c r="P39" s="14"/>
      <c r="Q39" s="14"/>
      <c r="R39" s="14"/>
      <c r="S39" s="14"/>
      <c r="T39" s="14"/>
      <c r="U39" s="14"/>
    </row>
    <row r="40" spans="1:21" s="15" customFormat="1" ht="12.75" customHeight="1" thickBot="1">
      <c r="A40" s="120">
        <v>46</v>
      </c>
      <c r="B40" s="104" t="s">
        <v>105</v>
      </c>
      <c r="C40" s="105">
        <v>177</v>
      </c>
      <c r="D40" s="106">
        <v>184</v>
      </c>
      <c r="E40" s="107">
        <v>188</v>
      </c>
      <c r="F40" s="106">
        <v>194</v>
      </c>
      <c r="G40" s="107">
        <v>158</v>
      </c>
      <c r="H40" s="106">
        <v>148</v>
      </c>
      <c r="I40" s="100">
        <f t="shared" si="2"/>
        <v>1049</v>
      </c>
      <c r="J40" s="101">
        <f t="shared" si="3"/>
        <v>174.83333333333334</v>
      </c>
      <c r="K40" s="102">
        <f t="shared" si="4"/>
        <v>194</v>
      </c>
      <c r="L40" s="102">
        <f t="shared" si="5"/>
        <v>46</v>
      </c>
      <c r="M40" s="100">
        <v>32</v>
      </c>
      <c r="N40" s="16">
        <f t="shared" si="6"/>
        <v>223</v>
      </c>
      <c r="O40" s="21">
        <f t="shared" si="7"/>
        <v>147</v>
      </c>
      <c r="P40" s="14"/>
      <c r="Q40" s="14"/>
      <c r="R40" s="14"/>
      <c r="S40" s="14"/>
      <c r="T40" s="14"/>
      <c r="U40" s="14"/>
    </row>
    <row r="41" spans="1:21" s="15" customFormat="1" ht="12.75" customHeight="1" thickBot="1">
      <c r="A41" s="120">
        <v>49</v>
      </c>
      <c r="B41" s="104" t="s">
        <v>115</v>
      </c>
      <c r="C41" s="105">
        <v>158</v>
      </c>
      <c r="D41" s="106">
        <v>206</v>
      </c>
      <c r="E41" s="107">
        <v>162</v>
      </c>
      <c r="F41" s="106">
        <v>178</v>
      </c>
      <c r="G41" s="107">
        <v>173</v>
      </c>
      <c r="H41" s="106">
        <v>168</v>
      </c>
      <c r="I41" s="100">
        <f t="shared" si="2"/>
        <v>1045</v>
      </c>
      <c r="J41" s="101">
        <f t="shared" si="3"/>
        <v>174.16666666666666</v>
      </c>
      <c r="K41" s="102">
        <f t="shared" si="4"/>
        <v>206</v>
      </c>
      <c r="L41" s="102">
        <f t="shared" si="5"/>
        <v>48</v>
      </c>
      <c r="M41" s="100">
        <v>33</v>
      </c>
      <c r="N41" s="16">
        <f t="shared" si="6"/>
        <v>211</v>
      </c>
      <c r="O41" s="21">
        <f t="shared" si="7"/>
        <v>168</v>
      </c>
      <c r="P41" s="14"/>
      <c r="Q41" s="14"/>
      <c r="R41" s="14"/>
      <c r="S41" s="14"/>
      <c r="T41" s="14"/>
      <c r="U41" s="14"/>
    </row>
    <row r="42" spans="1:21" s="15" customFormat="1" ht="12.75" customHeight="1" thickBot="1">
      <c r="A42" s="120">
        <v>19</v>
      </c>
      <c r="B42" s="104" t="s">
        <v>81</v>
      </c>
      <c r="C42" s="105">
        <v>145</v>
      </c>
      <c r="D42" s="106">
        <v>173</v>
      </c>
      <c r="E42" s="107">
        <v>186</v>
      </c>
      <c r="F42" s="106">
        <v>190</v>
      </c>
      <c r="G42" s="107">
        <v>192</v>
      </c>
      <c r="H42" s="106">
        <v>146</v>
      </c>
      <c r="I42" s="100">
        <f t="shared" si="2"/>
        <v>1032</v>
      </c>
      <c r="J42" s="101">
        <f t="shared" si="3"/>
        <v>172</v>
      </c>
      <c r="K42" s="102">
        <f t="shared" si="4"/>
        <v>192</v>
      </c>
      <c r="L42" s="102">
        <f t="shared" si="5"/>
        <v>47</v>
      </c>
      <c r="M42" s="100">
        <v>34</v>
      </c>
      <c r="N42" s="16">
        <f t="shared" si="6"/>
        <v>231</v>
      </c>
      <c r="O42" s="21">
        <f t="shared" si="7"/>
        <v>160</v>
      </c>
      <c r="P42" s="14"/>
      <c r="Q42" s="14"/>
      <c r="R42" s="14"/>
      <c r="S42" s="14"/>
      <c r="T42" s="14"/>
      <c r="U42" s="14"/>
    </row>
    <row r="43" spans="1:21" s="15" customFormat="1" ht="12.75" customHeight="1" thickBot="1">
      <c r="A43" s="120">
        <v>43</v>
      </c>
      <c r="B43" s="104" t="s">
        <v>109</v>
      </c>
      <c r="C43" s="105">
        <v>126</v>
      </c>
      <c r="D43" s="106">
        <v>177</v>
      </c>
      <c r="E43" s="107">
        <v>198</v>
      </c>
      <c r="F43" s="106">
        <v>178</v>
      </c>
      <c r="G43" s="107">
        <v>179</v>
      </c>
      <c r="H43" s="106">
        <v>158</v>
      </c>
      <c r="I43" s="100">
        <f t="shared" si="2"/>
        <v>1016</v>
      </c>
      <c r="J43" s="101">
        <f t="shared" si="3"/>
        <v>169.33333333333334</v>
      </c>
      <c r="K43" s="102">
        <f t="shared" si="4"/>
        <v>198</v>
      </c>
      <c r="L43" s="102">
        <f t="shared" si="5"/>
        <v>72</v>
      </c>
      <c r="M43" s="100">
        <v>35</v>
      </c>
      <c r="N43" s="16">
        <f t="shared" si="6"/>
        <v>199</v>
      </c>
      <c r="O43" s="21">
        <f t="shared" si="7"/>
        <v>162</v>
      </c>
      <c r="P43" s="14"/>
      <c r="Q43" s="14"/>
      <c r="R43" s="14"/>
      <c r="S43" s="14"/>
      <c r="T43" s="14"/>
      <c r="U43" s="14"/>
    </row>
    <row r="44" spans="1:21" s="15" customFormat="1" ht="12.75" customHeight="1" thickBot="1">
      <c r="A44" s="120">
        <v>39</v>
      </c>
      <c r="B44" s="104" t="s">
        <v>110</v>
      </c>
      <c r="C44" s="105">
        <v>138</v>
      </c>
      <c r="D44" s="106">
        <v>152</v>
      </c>
      <c r="E44" s="107">
        <v>153</v>
      </c>
      <c r="F44" s="106">
        <v>198</v>
      </c>
      <c r="G44" s="107">
        <v>149</v>
      </c>
      <c r="H44" s="106">
        <v>158</v>
      </c>
      <c r="I44" s="100">
        <f t="shared" si="2"/>
        <v>948</v>
      </c>
      <c r="J44" s="101">
        <f t="shared" si="3"/>
        <v>158</v>
      </c>
      <c r="K44" s="102">
        <f t="shared" si="4"/>
        <v>198</v>
      </c>
      <c r="L44" s="102">
        <f t="shared" si="5"/>
        <v>60</v>
      </c>
      <c r="M44" s="100">
        <v>36</v>
      </c>
      <c r="N44" s="16">
        <f t="shared" si="6"/>
        <v>197</v>
      </c>
      <c r="O44" s="21">
        <f t="shared" si="7"/>
        <v>163</v>
      </c>
      <c r="P44" s="14"/>
      <c r="Q44" s="14"/>
      <c r="R44" s="14"/>
      <c r="S44" s="14"/>
      <c r="T44" s="14"/>
      <c r="U44" s="14"/>
    </row>
    <row r="45" spans="1:21" s="15" customFormat="1" ht="12.75" customHeight="1" thickBot="1">
      <c r="A45" s="120">
        <v>1</v>
      </c>
      <c r="B45" s="104" t="s">
        <v>76</v>
      </c>
      <c r="C45" s="105">
        <v>159</v>
      </c>
      <c r="D45" s="106">
        <v>126</v>
      </c>
      <c r="E45" s="107">
        <v>160</v>
      </c>
      <c r="F45" s="106">
        <v>179</v>
      </c>
      <c r="G45" s="107">
        <v>164</v>
      </c>
      <c r="H45" s="106">
        <v>153</v>
      </c>
      <c r="I45" s="100">
        <f t="shared" si="2"/>
        <v>941</v>
      </c>
      <c r="J45" s="101">
        <f t="shared" si="3"/>
        <v>156.83333333333334</v>
      </c>
      <c r="K45" s="102">
        <f t="shared" si="4"/>
        <v>179</v>
      </c>
      <c r="L45" s="102">
        <f t="shared" si="5"/>
        <v>53</v>
      </c>
      <c r="M45" s="100">
        <v>37</v>
      </c>
      <c r="N45" s="16">
        <f t="shared" si="6"/>
        <v>194</v>
      </c>
      <c r="O45" s="21">
        <f t="shared" si="7"/>
        <v>148</v>
      </c>
      <c r="P45" s="14"/>
      <c r="Q45" s="14"/>
      <c r="R45" s="14"/>
      <c r="S45" s="14"/>
      <c r="T45" s="14"/>
      <c r="U45" s="14"/>
    </row>
    <row r="46" spans="1:21" s="15" customFormat="1" ht="12.75" customHeight="1" thickBot="1">
      <c r="A46" s="119">
        <v>36</v>
      </c>
      <c r="B46" s="96" t="s">
        <v>119</v>
      </c>
      <c r="C46" s="105">
        <v>196</v>
      </c>
      <c r="D46" s="106">
        <v>153</v>
      </c>
      <c r="E46" s="107">
        <v>177</v>
      </c>
      <c r="F46" s="106">
        <v>140</v>
      </c>
      <c r="G46" s="107">
        <v>116</v>
      </c>
      <c r="H46" s="106">
        <v>134</v>
      </c>
      <c r="I46" s="100">
        <f t="shared" si="2"/>
        <v>916</v>
      </c>
      <c r="J46" s="101">
        <f t="shared" si="3"/>
        <v>152.66666666666666</v>
      </c>
      <c r="K46" s="102">
        <f t="shared" si="4"/>
        <v>196</v>
      </c>
      <c r="L46" s="102">
        <f t="shared" si="5"/>
        <v>80</v>
      </c>
      <c r="M46" s="100">
        <v>38</v>
      </c>
      <c r="N46" s="16">
        <f t="shared" si="6"/>
        <v>206</v>
      </c>
      <c r="O46" s="21">
        <f t="shared" si="7"/>
        <v>158</v>
      </c>
      <c r="P46" s="14"/>
      <c r="Q46" s="14"/>
      <c r="R46" s="14"/>
      <c r="S46" s="14"/>
      <c r="T46" s="14"/>
      <c r="U46" s="14"/>
    </row>
    <row r="47" spans="1:21" s="15" customFormat="1" ht="12.75" customHeight="1" thickBot="1">
      <c r="A47" s="120">
        <v>7</v>
      </c>
      <c r="B47" s="104" t="s">
        <v>86</v>
      </c>
      <c r="C47" s="105">
        <v>140</v>
      </c>
      <c r="D47" s="106">
        <v>134</v>
      </c>
      <c r="E47" s="107">
        <v>155</v>
      </c>
      <c r="F47" s="106">
        <v>141</v>
      </c>
      <c r="G47" s="107">
        <v>133</v>
      </c>
      <c r="H47" s="106">
        <v>168</v>
      </c>
      <c r="I47" s="100">
        <f t="shared" si="2"/>
        <v>871</v>
      </c>
      <c r="J47" s="101">
        <f t="shared" si="3"/>
        <v>145.16666666666666</v>
      </c>
      <c r="K47" s="102">
        <f t="shared" si="4"/>
        <v>168</v>
      </c>
      <c r="L47" s="102">
        <f t="shared" si="5"/>
        <v>35</v>
      </c>
      <c r="M47" s="100">
        <v>39</v>
      </c>
      <c r="N47" s="16">
        <f t="shared" si="6"/>
        <v>192</v>
      </c>
      <c r="O47" s="21">
        <f t="shared" si="7"/>
        <v>145</v>
      </c>
      <c r="P47" s="14"/>
      <c r="Q47" s="14"/>
      <c r="R47" s="14"/>
      <c r="S47" s="14"/>
      <c r="T47" s="14"/>
      <c r="U47" s="14"/>
    </row>
    <row r="48" spans="1:21" s="15" customFormat="1" ht="12.75" customHeight="1" thickBot="1">
      <c r="A48" s="119">
        <v>42</v>
      </c>
      <c r="B48" s="96" t="s">
        <v>112</v>
      </c>
      <c r="C48" s="105">
        <v>119</v>
      </c>
      <c r="D48" s="106">
        <v>144</v>
      </c>
      <c r="E48" s="107">
        <v>147</v>
      </c>
      <c r="F48" s="106">
        <v>173</v>
      </c>
      <c r="G48" s="107">
        <v>159</v>
      </c>
      <c r="H48" s="106">
        <v>129</v>
      </c>
      <c r="I48" s="100">
        <f t="shared" si="2"/>
        <v>871</v>
      </c>
      <c r="J48" s="101">
        <f t="shared" si="3"/>
        <v>145.16666666666666</v>
      </c>
      <c r="K48" s="102">
        <f t="shared" si="4"/>
        <v>173</v>
      </c>
      <c r="L48" s="102">
        <f t="shared" si="5"/>
        <v>54</v>
      </c>
      <c r="M48" s="100">
        <v>40</v>
      </c>
      <c r="N48" s="16">
        <f>MAX(C46:H46)</f>
        <v>196</v>
      </c>
      <c r="O48" s="21">
        <f>MIN(C46:H46)</f>
        <v>116</v>
      </c>
      <c r="P48" s="14"/>
      <c r="Q48" s="14"/>
      <c r="R48" s="14"/>
      <c r="S48" s="14"/>
      <c r="T48" s="14"/>
      <c r="U48" s="14"/>
    </row>
    <row r="49" spans="1:21" s="15" customFormat="1" ht="12.75" customHeight="1" thickBot="1">
      <c r="A49" s="119">
        <v>50</v>
      </c>
      <c r="B49" s="96" t="s">
        <v>124</v>
      </c>
      <c r="C49" s="105">
        <v>136</v>
      </c>
      <c r="D49" s="106">
        <v>183</v>
      </c>
      <c r="E49" s="107">
        <v>148</v>
      </c>
      <c r="F49" s="106">
        <v>139</v>
      </c>
      <c r="G49" s="107">
        <v>119</v>
      </c>
      <c r="H49" s="106">
        <v>137</v>
      </c>
      <c r="I49" s="100">
        <f t="shared" si="2"/>
        <v>862</v>
      </c>
      <c r="J49" s="101">
        <f t="shared" si="3"/>
        <v>143.66666666666666</v>
      </c>
      <c r="K49" s="102">
        <f t="shared" si="4"/>
        <v>183</v>
      </c>
      <c r="L49" s="102">
        <f t="shared" si="5"/>
        <v>64</v>
      </c>
      <c r="M49" s="100">
        <v>41</v>
      </c>
      <c r="N49" s="16">
        <f>MAX(C50:H50)</f>
        <v>156</v>
      </c>
      <c r="O49" s="21">
        <f>MIN(C50:H50)</f>
        <v>105</v>
      </c>
      <c r="P49" s="14"/>
      <c r="Q49" s="14"/>
      <c r="R49" s="14"/>
      <c r="S49" s="14"/>
      <c r="T49" s="14"/>
      <c r="U49" s="14"/>
    </row>
    <row r="50" spans="1:21" s="15" customFormat="1" ht="12.75" customHeight="1" thickBot="1">
      <c r="A50" s="120">
        <v>41</v>
      </c>
      <c r="B50" s="104" t="s">
        <v>100</v>
      </c>
      <c r="C50" s="105">
        <v>156</v>
      </c>
      <c r="D50" s="106">
        <v>111</v>
      </c>
      <c r="E50" s="107">
        <v>124</v>
      </c>
      <c r="F50" s="106">
        <v>134</v>
      </c>
      <c r="G50" s="107">
        <v>135</v>
      </c>
      <c r="H50" s="106">
        <v>105</v>
      </c>
      <c r="I50" s="100">
        <f t="shared" si="2"/>
        <v>765</v>
      </c>
      <c r="J50" s="101">
        <f t="shared" si="3"/>
        <v>127.5</v>
      </c>
      <c r="K50" s="102">
        <f t="shared" si="4"/>
        <v>156</v>
      </c>
      <c r="L50" s="102">
        <f t="shared" si="5"/>
        <v>51</v>
      </c>
      <c r="M50" s="100">
        <v>42</v>
      </c>
      <c r="N50" s="16" t="e">
        <f>MAX(#REF!)</f>
        <v>#REF!</v>
      </c>
      <c r="O50" s="21" t="e">
        <f>MIN(#REF!)</f>
        <v>#REF!</v>
      </c>
      <c r="P50" s="14"/>
      <c r="Q50" s="14"/>
      <c r="R50" s="14"/>
      <c r="S50" s="14"/>
      <c r="T50" s="14"/>
      <c r="U50" s="14"/>
    </row>
    <row r="51" spans="1:21" s="15" customFormat="1" ht="12" customHeight="1" thickBot="1">
      <c r="A51" s="136" t="s">
        <v>9</v>
      </c>
      <c r="B51" s="137"/>
      <c r="C51" s="137"/>
      <c r="D51" s="137"/>
      <c r="E51" s="137"/>
      <c r="F51" s="137"/>
      <c r="G51" s="137"/>
      <c r="H51" s="137"/>
      <c r="I51" s="138"/>
      <c r="J51" s="137"/>
      <c r="K51" s="137"/>
      <c r="L51" s="137"/>
      <c r="M51" s="139"/>
      <c r="N51" s="16" t="e">
        <f>MAX(#REF!)</f>
        <v>#REF!</v>
      </c>
      <c r="O51" s="21" t="e">
        <f>MIN(#REF!)</f>
        <v>#REF!</v>
      </c>
      <c r="P51" s="14"/>
      <c r="Q51" s="14"/>
      <c r="R51" s="14"/>
      <c r="S51" s="14"/>
      <c r="T51" s="14"/>
      <c r="U51" s="14"/>
    </row>
    <row r="52" spans="1:21" s="20" customFormat="1" ht="12" customHeight="1" thickBot="1">
      <c r="A52" s="121"/>
      <c r="B52" s="122" t="s">
        <v>3</v>
      </c>
      <c r="C52" s="123">
        <v>1</v>
      </c>
      <c r="D52" s="123">
        <v>2</v>
      </c>
      <c r="E52" s="123">
        <v>3</v>
      </c>
      <c r="F52" s="123">
        <v>4</v>
      </c>
      <c r="G52" s="123">
        <v>5</v>
      </c>
      <c r="H52" s="123">
        <v>6</v>
      </c>
      <c r="I52" s="124" t="s">
        <v>4</v>
      </c>
      <c r="J52" s="124" t="s">
        <v>5</v>
      </c>
      <c r="K52" s="124" t="s">
        <v>6</v>
      </c>
      <c r="L52" s="124" t="s">
        <v>7</v>
      </c>
      <c r="M52" s="124" t="s">
        <v>8</v>
      </c>
      <c r="N52" s="16">
        <f aca="true" t="shared" si="8" ref="N52:N58">MAX(C51:H51)</f>
        <v>0</v>
      </c>
      <c r="O52" s="21">
        <f aca="true" t="shared" si="9" ref="O52:O58">MIN(C51:H51)</f>
        <v>0</v>
      </c>
      <c r="P52" s="19"/>
      <c r="Q52" s="19"/>
      <c r="R52" s="19"/>
      <c r="S52" s="19"/>
      <c r="T52" s="19"/>
      <c r="U52" s="19"/>
    </row>
    <row r="53" spans="1:21" s="20" customFormat="1" ht="12" customHeight="1" thickBot="1">
      <c r="A53" s="103">
        <v>4</v>
      </c>
      <c r="B53" s="142" t="s">
        <v>82</v>
      </c>
      <c r="C53" s="105">
        <v>182</v>
      </c>
      <c r="D53" s="106">
        <v>193</v>
      </c>
      <c r="E53" s="107">
        <v>209</v>
      </c>
      <c r="F53" s="106">
        <v>230</v>
      </c>
      <c r="G53" s="107">
        <v>199</v>
      </c>
      <c r="H53" s="106">
        <v>199</v>
      </c>
      <c r="I53" s="125">
        <f aca="true" t="shared" si="10" ref="I53:I60">IF(C53&lt;&gt;"",SUM(C53:H53),"")</f>
        <v>1212</v>
      </c>
      <c r="J53" s="126">
        <f aca="true" t="shared" si="11" ref="J53:J60">IF(C53&lt;&gt;"",AVERAGE(C53:H53),"")</f>
        <v>202</v>
      </c>
      <c r="K53" s="127">
        <f aca="true" t="shared" si="12" ref="K53:K60">IF(C53&lt;&gt;"",MAX(C53:H53),"")</f>
        <v>230</v>
      </c>
      <c r="L53" s="127">
        <f aca="true" t="shared" si="13" ref="L53:L60">IF(D53&lt;&gt;"",MAX(C53:H53)-MIN(C53:H53),"")</f>
        <v>48</v>
      </c>
      <c r="M53" s="125">
        <v>1</v>
      </c>
      <c r="N53" s="16">
        <f t="shared" si="8"/>
        <v>6</v>
      </c>
      <c r="O53" s="21">
        <f t="shared" si="9"/>
        <v>1</v>
      </c>
      <c r="P53" s="19"/>
      <c r="Q53" s="19"/>
      <c r="R53" s="19"/>
      <c r="S53" s="19"/>
      <c r="T53" s="19"/>
      <c r="U53" s="19"/>
    </row>
    <row r="54" spans="1:21" s="15" customFormat="1" ht="12" customHeight="1" thickBot="1">
      <c r="A54" s="103">
        <v>38</v>
      </c>
      <c r="B54" s="142" t="s">
        <v>111</v>
      </c>
      <c r="C54" s="97">
        <v>165</v>
      </c>
      <c r="D54" s="111">
        <v>215</v>
      </c>
      <c r="E54" s="107">
        <v>182</v>
      </c>
      <c r="F54" s="106">
        <v>186</v>
      </c>
      <c r="G54" s="107">
        <v>219</v>
      </c>
      <c r="H54" s="106">
        <v>193</v>
      </c>
      <c r="I54" s="125">
        <f t="shared" si="10"/>
        <v>1160</v>
      </c>
      <c r="J54" s="126">
        <f t="shared" si="11"/>
        <v>193.33333333333334</v>
      </c>
      <c r="K54" s="127">
        <f t="shared" si="12"/>
        <v>219</v>
      </c>
      <c r="L54" s="127">
        <f t="shared" si="13"/>
        <v>54</v>
      </c>
      <c r="M54" s="128">
        <v>2</v>
      </c>
      <c r="N54" s="16">
        <f t="shared" si="8"/>
        <v>230</v>
      </c>
      <c r="O54" s="21">
        <f t="shared" si="9"/>
        <v>182</v>
      </c>
      <c r="P54" s="14"/>
      <c r="Q54" s="14"/>
      <c r="R54" s="14"/>
      <c r="S54" s="14"/>
      <c r="T54" s="14"/>
      <c r="U54" s="14"/>
    </row>
    <row r="55" spans="1:21" s="23" customFormat="1" ht="12" customHeight="1" thickBot="1">
      <c r="A55" s="95">
        <v>16</v>
      </c>
      <c r="B55" s="141" t="s">
        <v>85</v>
      </c>
      <c r="C55" s="99">
        <v>179</v>
      </c>
      <c r="D55" s="97">
        <v>168</v>
      </c>
      <c r="E55" s="97">
        <v>255</v>
      </c>
      <c r="F55" s="98">
        <v>169</v>
      </c>
      <c r="G55" s="99">
        <v>194</v>
      </c>
      <c r="H55" s="98">
        <v>160</v>
      </c>
      <c r="I55" s="125">
        <f t="shared" si="10"/>
        <v>1125</v>
      </c>
      <c r="J55" s="126">
        <f t="shared" si="11"/>
        <v>187.5</v>
      </c>
      <c r="K55" s="127">
        <f t="shared" si="12"/>
        <v>255</v>
      </c>
      <c r="L55" s="127">
        <f t="shared" si="13"/>
        <v>95</v>
      </c>
      <c r="M55" s="128">
        <v>3</v>
      </c>
      <c r="N55" s="16">
        <f t="shared" si="8"/>
        <v>219</v>
      </c>
      <c r="O55" s="21">
        <f t="shared" si="9"/>
        <v>165</v>
      </c>
      <c r="P55" s="22"/>
      <c r="Q55" s="22"/>
      <c r="R55" s="22"/>
      <c r="S55" s="22"/>
      <c r="T55" s="22"/>
      <c r="U55" s="22"/>
    </row>
    <row r="56" spans="1:21" s="23" customFormat="1" ht="12" customHeight="1" thickBot="1">
      <c r="A56" s="133">
        <v>37</v>
      </c>
      <c r="B56" s="144" t="s">
        <v>120</v>
      </c>
      <c r="C56" s="105">
        <v>172</v>
      </c>
      <c r="D56" s="106">
        <v>174</v>
      </c>
      <c r="E56" s="114">
        <v>184</v>
      </c>
      <c r="F56" s="113">
        <v>220</v>
      </c>
      <c r="G56" s="114">
        <v>181</v>
      </c>
      <c r="H56" s="113">
        <v>165</v>
      </c>
      <c r="I56" s="125">
        <f t="shared" si="10"/>
        <v>1096</v>
      </c>
      <c r="J56" s="126">
        <f t="shared" si="11"/>
        <v>182.66666666666666</v>
      </c>
      <c r="K56" s="127">
        <f t="shared" si="12"/>
        <v>220</v>
      </c>
      <c r="L56" s="127">
        <f t="shared" si="13"/>
        <v>55</v>
      </c>
      <c r="M56" s="128">
        <v>4</v>
      </c>
      <c r="N56" s="16">
        <f t="shared" si="8"/>
        <v>255</v>
      </c>
      <c r="O56" s="21">
        <f t="shared" si="9"/>
        <v>160</v>
      </c>
      <c r="P56" s="22"/>
      <c r="Q56" s="22"/>
      <c r="R56" s="22"/>
      <c r="S56" s="22"/>
      <c r="T56" s="22"/>
      <c r="U56" s="22"/>
    </row>
    <row r="57" spans="1:16" s="23" customFormat="1" ht="12" customHeight="1" thickBot="1">
      <c r="A57" s="130">
        <v>12</v>
      </c>
      <c r="B57" s="142" t="s">
        <v>77</v>
      </c>
      <c r="C57" s="97">
        <v>191</v>
      </c>
      <c r="D57" s="98">
        <v>169</v>
      </c>
      <c r="E57" s="99">
        <v>157</v>
      </c>
      <c r="F57" s="98">
        <v>167</v>
      </c>
      <c r="G57" s="99">
        <v>200</v>
      </c>
      <c r="H57" s="98">
        <v>181</v>
      </c>
      <c r="I57" s="125">
        <f t="shared" si="10"/>
        <v>1065</v>
      </c>
      <c r="J57" s="126">
        <f t="shared" si="11"/>
        <v>177.5</v>
      </c>
      <c r="K57" s="127">
        <f t="shared" si="12"/>
        <v>200</v>
      </c>
      <c r="L57" s="127">
        <f t="shared" si="13"/>
        <v>43</v>
      </c>
      <c r="M57" s="125">
        <v>5</v>
      </c>
      <c r="N57" s="16">
        <f t="shared" si="8"/>
        <v>220</v>
      </c>
      <c r="O57" s="21">
        <f t="shared" si="9"/>
        <v>165</v>
      </c>
      <c r="P57" s="22"/>
    </row>
    <row r="58" spans="1:16" s="23" customFormat="1" ht="12" customHeight="1" thickBot="1">
      <c r="A58" s="129">
        <v>47</v>
      </c>
      <c r="B58" s="142" t="s">
        <v>121</v>
      </c>
      <c r="C58" s="105">
        <v>165</v>
      </c>
      <c r="D58" s="106">
        <v>167</v>
      </c>
      <c r="E58" s="107">
        <v>169</v>
      </c>
      <c r="F58" s="106">
        <v>176</v>
      </c>
      <c r="G58" s="107">
        <v>188</v>
      </c>
      <c r="H58" s="106">
        <v>176</v>
      </c>
      <c r="I58" s="125">
        <f t="shared" si="10"/>
        <v>1041</v>
      </c>
      <c r="J58" s="126">
        <f t="shared" si="11"/>
        <v>173.5</v>
      </c>
      <c r="K58" s="127">
        <f t="shared" si="12"/>
        <v>188</v>
      </c>
      <c r="L58" s="127">
        <f t="shared" si="13"/>
        <v>23</v>
      </c>
      <c r="M58" s="128">
        <v>6</v>
      </c>
      <c r="N58" s="16">
        <f t="shared" si="8"/>
        <v>200</v>
      </c>
      <c r="O58" s="21">
        <f t="shared" si="9"/>
        <v>157</v>
      </c>
      <c r="P58" s="24"/>
    </row>
    <row r="59" spans="1:16" s="23" customFormat="1" ht="12" customHeight="1" thickBot="1">
      <c r="A59" s="129">
        <v>33</v>
      </c>
      <c r="B59" s="104" t="s">
        <v>118</v>
      </c>
      <c r="C59" s="105">
        <v>160</v>
      </c>
      <c r="D59" s="106">
        <v>204</v>
      </c>
      <c r="E59" s="107">
        <v>167</v>
      </c>
      <c r="F59" s="106">
        <v>173</v>
      </c>
      <c r="G59" s="107">
        <v>172</v>
      </c>
      <c r="H59" s="106">
        <v>160</v>
      </c>
      <c r="I59" s="125">
        <f t="shared" si="10"/>
        <v>1036</v>
      </c>
      <c r="J59" s="126">
        <f t="shared" si="11"/>
        <v>172.66666666666666</v>
      </c>
      <c r="K59" s="127">
        <f t="shared" si="12"/>
        <v>204</v>
      </c>
      <c r="L59" s="127">
        <f t="shared" si="13"/>
        <v>44</v>
      </c>
      <c r="M59" s="128">
        <v>7</v>
      </c>
      <c r="N59" s="16"/>
      <c r="O59" s="21"/>
      <c r="P59" s="22"/>
    </row>
    <row r="60" spans="1:16" s="23" customFormat="1" ht="12" customHeight="1" thickBot="1">
      <c r="A60" s="131">
        <v>32</v>
      </c>
      <c r="B60" s="104" t="s">
        <v>101</v>
      </c>
      <c r="C60" s="105">
        <v>149</v>
      </c>
      <c r="D60" s="106">
        <v>165</v>
      </c>
      <c r="E60" s="107">
        <v>177</v>
      </c>
      <c r="F60" s="106">
        <v>181</v>
      </c>
      <c r="G60" s="107">
        <v>177</v>
      </c>
      <c r="H60" s="106">
        <v>179</v>
      </c>
      <c r="I60" s="125">
        <f t="shared" si="10"/>
        <v>1028</v>
      </c>
      <c r="J60" s="126">
        <f t="shared" si="11"/>
        <v>171.33333333333334</v>
      </c>
      <c r="K60" s="127">
        <f t="shared" si="12"/>
        <v>181</v>
      </c>
      <c r="L60" s="127">
        <f t="shared" si="13"/>
        <v>32</v>
      </c>
      <c r="M60" s="128">
        <v>8</v>
      </c>
      <c r="N60" s="16"/>
      <c r="O60" s="21"/>
      <c r="P60" s="22"/>
    </row>
    <row r="61" spans="1:16" s="23" customFormat="1" ht="12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16"/>
      <c r="O61" s="21"/>
      <c r="P61" s="22"/>
    </row>
    <row r="62" spans="1:15" s="15" customFormat="1" ht="12.75" customHeight="1" hidden="1">
      <c r="A62"/>
      <c r="B62"/>
      <c r="C62"/>
      <c r="D62"/>
      <c r="E62"/>
      <c r="F62"/>
      <c r="G62"/>
      <c r="H62"/>
      <c r="I62"/>
      <c r="J62"/>
      <c r="K62"/>
      <c r="L62"/>
      <c r="M62"/>
      <c r="N62" s="16" t="e">
        <f>MAX(#REF!)</f>
        <v>#REF!</v>
      </c>
      <c r="O62" s="25"/>
    </row>
    <row r="63" spans="1:14" s="15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 s="26"/>
    </row>
    <row r="69" ht="12.75">
      <c r="C69" s="27"/>
    </row>
    <row r="70" ht="12.75">
      <c r="C70" s="27"/>
    </row>
    <row r="71" ht="12.75">
      <c r="C71" s="27"/>
    </row>
    <row r="72" ht="12.75">
      <c r="C72" s="27"/>
    </row>
    <row r="73" ht="12.75">
      <c r="C73" s="27"/>
    </row>
    <row r="74" ht="12.75">
      <c r="C74" s="27"/>
    </row>
    <row r="75" ht="12.75">
      <c r="C75" s="27"/>
    </row>
  </sheetData>
  <sheetProtection selectLockedCells="1" selectUnlockedCells="1"/>
  <mergeCells count="1">
    <mergeCell ref="A51:M51"/>
  </mergeCells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783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29"/>
  <sheetViews>
    <sheetView zoomScale="115" zoomScaleNormal="115" zoomScalePageLayoutView="0" workbookViewId="0" topLeftCell="A1">
      <selection activeCell="Q15" sqref="Q15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8" width="5.003906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5.00390625" style="0" customWidth="1"/>
    <col min="13" max="13" width="5.7109375" style="0" customWidth="1"/>
    <col min="14" max="14" width="4.8515625" style="0" customWidth="1"/>
    <col min="15" max="15" width="5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28"/>
      <c r="C1" s="28"/>
      <c r="D1" s="28"/>
      <c r="E1" s="28"/>
      <c r="F1" s="28"/>
      <c r="G1" s="28"/>
      <c r="H1" s="1"/>
      <c r="I1" s="1"/>
      <c r="J1" s="1"/>
      <c r="K1" s="1"/>
      <c r="L1" s="1"/>
      <c r="M1" s="1"/>
      <c r="N1" s="1"/>
      <c r="O1" s="1"/>
      <c r="P1" s="2" t="s">
        <v>0</v>
      </c>
      <c r="S1" s="29"/>
    </row>
    <row r="2" spans="2:22" ht="22.5" customHeight="1">
      <c r="B2" s="30"/>
      <c r="C2" s="31"/>
      <c r="D2" s="30"/>
      <c r="E2" s="30"/>
      <c r="F2" s="30" t="s">
        <v>10</v>
      </c>
      <c r="G2" s="30"/>
      <c r="H2" s="32"/>
      <c r="I2" s="32"/>
      <c r="J2" s="32"/>
      <c r="K2" s="32"/>
      <c r="L2" s="32"/>
      <c r="M2" s="32"/>
      <c r="N2" s="32"/>
      <c r="O2" s="32"/>
      <c r="P2" s="2" t="s">
        <v>1</v>
      </c>
      <c r="V2" s="29"/>
    </row>
    <row r="3" spans="2:22" ht="22.5" customHeight="1">
      <c r="B3" s="30"/>
      <c r="C3" s="31"/>
      <c r="D3" s="30"/>
      <c r="E3" s="30"/>
      <c r="F3" s="30" t="s">
        <v>70</v>
      </c>
      <c r="G3" s="30"/>
      <c r="H3" s="32"/>
      <c r="I3" s="32"/>
      <c r="J3" s="32"/>
      <c r="K3" s="32"/>
      <c r="L3" s="32"/>
      <c r="M3" s="32"/>
      <c r="N3" s="32"/>
      <c r="O3" s="32"/>
      <c r="P3" s="2" t="s">
        <v>2</v>
      </c>
      <c r="V3" s="29"/>
    </row>
    <row r="4" spans="2:16" ht="28.5" customHeight="1">
      <c r="B4" s="30"/>
      <c r="C4" s="30"/>
      <c r="D4" s="30"/>
      <c r="E4" s="30"/>
      <c r="F4" s="30"/>
      <c r="G4" s="33" t="s">
        <v>72</v>
      </c>
      <c r="H4" s="33"/>
      <c r="I4" s="32"/>
      <c r="P4" s="2"/>
    </row>
    <row r="5" spans="1:18" ht="14.25" customHeight="1">
      <c r="A5" s="140" t="s">
        <v>11</v>
      </c>
      <c r="B5" s="140"/>
      <c r="C5" s="34" t="s">
        <v>12</v>
      </c>
      <c r="D5" s="34" t="s">
        <v>13</v>
      </c>
      <c r="E5" s="34" t="s">
        <v>14</v>
      </c>
      <c r="F5" s="34">
        <v>1</v>
      </c>
      <c r="G5" s="35" t="s">
        <v>15</v>
      </c>
      <c r="H5" s="34">
        <v>2</v>
      </c>
      <c r="I5" s="35" t="s">
        <v>15</v>
      </c>
      <c r="J5" s="34">
        <v>3</v>
      </c>
      <c r="K5" s="35" t="s">
        <v>15</v>
      </c>
      <c r="L5" s="34">
        <v>4</v>
      </c>
      <c r="M5" s="35" t="s">
        <v>15</v>
      </c>
      <c r="N5" s="34">
        <v>5</v>
      </c>
      <c r="O5" s="35" t="s">
        <v>15</v>
      </c>
      <c r="P5" s="34" t="s">
        <v>15</v>
      </c>
      <c r="Q5" s="34" t="s">
        <v>16</v>
      </c>
      <c r="R5" s="34"/>
    </row>
    <row r="6" spans="1:18" ht="17.25" customHeight="1" thickBot="1">
      <c r="A6" s="36">
        <v>1</v>
      </c>
      <c r="B6" s="37" t="str">
        <f>квалификация!B53</f>
        <v>Корецкая Я</v>
      </c>
      <c r="C6" s="38">
        <f>квалификация!I53</f>
        <v>1212</v>
      </c>
      <c r="D6" s="39">
        <f aca="true" t="shared" si="0" ref="D6:D11">SUM(C6,F6:O6)</f>
        <v>2210</v>
      </c>
      <c r="E6" s="40">
        <f aca="true" t="shared" si="1" ref="E6:E11">SUM(C6,F6,H6,J6,L6,N6)/(11-COUNTBLANK(F6:P6)/2)</f>
        <v>194.0909090909091</v>
      </c>
      <c r="F6" s="41">
        <v>149</v>
      </c>
      <c r="G6" s="41">
        <v>0</v>
      </c>
      <c r="H6" s="41">
        <v>188</v>
      </c>
      <c r="I6" s="41">
        <v>0</v>
      </c>
      <c r="J6" s="41">
        <v>191</v>
      </c>
      <c r="K6" s="41">
        <v>15</v>
      </c>
      <c r="L6" s="41">
        <v>200</v>
      </c>
      <c r="M6" s="41">
        <v>30</v>
      </c>
      <c r="N6" s="41">
        <v>195</v>
      </c>
      <c r="O6" s="41">
        <v>30</v>
      </c>
      <c r="P6" s="39">
        <f aca="true" t="shared" si="2" ref="P6:P11">SUM(G6,I6,K6,M6,O6)</f>
        <v>75</v>
      </c>
      <c r="Q6" s="40">
        <f aca="true" t="shared" si="3" ref="Q6:Q11">AVERAGE(F6,H6,J6,L6,N6)</f>
        <v>184.6</v>
      </c>
      <c r="R6" s="38">
        <v>1</v>
      </c>
    </row>
    <row r="7" spans="1:18" ht="14.25" customHeight="1" thickBot="1">
      <c r="A7" s="36">
        <v>4</v>
      </c>
      <c r="B7" s="37" t="str">
        <f>квалификация!B56</f>
        <v>Ульянова А</v>
      </c>
      <c r="C7" s="38">
        <f>квалификация!I56</f>
        <v>1096</v>
      </c>
      <c r="D7" s="39">
        <f t="shared" si="0"/>
        <v>2189</v>
      </c>
      <c r="E7" s="40">
        <f t="shared" si="1"/>
        <v>189.45454545454547</v>
      </c>
      <c r="F7" s="41">
        <v>170</v>
      </c>
      <c r="G7" s="41">
        <v>0</v>
      </c>
      <c r="H7" s="41">
        <v>236</v>
      </c>
      <c r="I7" s="41">
        <v>30</v>
      </c>
      <c r="J7" s="41">
        <v>191</v>
      </c>
      <c r="K7" s="41">
        <v>15</v>
      </c>
      <c r="L7" s="41">
        <v>168</v>
      </c>
      <c r="M7" s="41">
        <v>30</v>
      </c>
      <c r="N7" s="41">
        <v>223</v>
      </c>
      <c r="O7" s="41">
        <v>30</v>
      </c>
      <c r="P7" s="39">
        <f t="shared" si="2"/>
        <v>105</v>
      </c>
      <c r="Q7" s="40">
        <f t="shared" si="3"/>
        <v>197.6</v>
      </c>
      <c r="R7" s="38">
        <v>2</v>
      </c>
    </row>
    <row r="8" spans="1:18" ht="16.5" thickBot="1">
      <c r="A8" s="36">
        <v>3</v>
      </c>
      <c r="B8" s="37" t="str">
        <f>квалификация!B55</f>
        <v>Лихолай А</v>
      </c>
      <c r="C8" s="38">
        <f>квалификация!I55</f>
        <v>1125</v>
      </c>
      <c r="D8" s="39">
        <f t="shared" si="0"/>
        <v>2130</v>
      </c>
      <c r="E8" s="40">
        <f t="shared" si="1"/>
        <v>185.45454545454547</v>
      </c>
      <c r="F8" s="41">
        <v>188</v>
      </c>
      <c r="G8" s="42">
        <v>30</v>
      </c>
      <c r="H8" s="41">
        <v>175</v>
      </c>
      <c r="I8" s="41">
        <v>30</v>
      </c>
      <c r="J8" s="41">
        <v>224</v>
      </c>
      <c r="K8" s="41">
        <v>30</v>
      </c>
      <c r="L8" s="41">
        <v>171</v>
      </c>
      <c r="M8" s="43">
        <v>0</v>
      </c>
      <c r="N8" s="43">
        <v>157</v>
      </c>
      <c r="O8" s="43">
        <v>0</v>
      </c>
      <c r="P8" s="39">
        <f t="shared" si="2"/>
        <v>90</v>
      </c>
      <c r="Q8" s="40">
        <f t="shared" si="3"/>
        <v>183</v>
      </c>
      <c r="R8" s="38">
        <v>3</v>
      </c>
    </row>
    <row r="9" spans="1:18" ht="16.5" thickBot="1">
      <c r="A9" s="36">
        <v>2</v>
      </c>
      <c r="B9" s="37" t="str">
        <f>квалификация!B54</f>
        <v>Иванова О</v>
      </c>
      <c r="C9" s="38">
        <f>квалификация!I54</f>
        <v>1160</v>
      </c>
      <c r="D9" s="39">
        <f t="shared" si="0"/>
        <v>2083</v>
      </c>
      <c r="E9" s="40">
        <f t="shared" si="1"/>
        <v>183.9090909090909</v>
      </c>
      <c r="F9" s="41">
        <v>200</v>
      </c>
      <c r="G9" s="41">
        <v>30</v>
      </c>
      <c r="H9" s="41">
        <v>184</v>
      </c>
      <c r="I9" s="41">
        <v>0</v>
      </c>
      <c r="J9" s="41">
        <v>128</v>
      </c>
      <c r="K9" s="41">
        <v>0</v>
      </c>
      <c r="L9" s="41">
        <v>191</v>
      </c>
      <c r="M9" s="41">
        <v>30</v>
      </c>
      <c r="N9" s="41">
        <v>160</v>
      </c>
      <c r="O9" s="41">
        <v>0</v>
      </c>
      <c r="P9" s="39">
        <f t="shared" si="2"/>
        <v>60</v>
      </c>
      <c r="Q9" s="40">
        <f t="shared" si="3"/>
        <v>172.6</v>
      </c>
      <c r="R9" s="38">
        <v>4</v>
      </c>
    </row>
    <row r="10" spans="1:22" ht="16.5" thickBot="1">
      <c r="A10" s="36">
        <v>5</v>
      </c>
      <c r="B10" s="37" t="str">
        <f>квалификация!B57</f>
        <v>Вайнман М</v>
      </c>
      <c r="C10" s="38">
        <f>квалификация!I57</f>
        <v>1065</v>
      </c>
      <c r="D10" s="39">
        <f t="shared" si="0"/>
        <v>2035</v>
      </c>
      <c r="E10" s="40">
        <f t="shared" si="1"/>
        <v>176.8181818181818</v>
      </c>
      <c r="F10" s="41">
        <v>143</v>
      </c>
      <c r="G10" s="41">
        <v>0</v>
      </c>
      <c r="H10" s="41">
        <v>212</v>
      </c>
      <c r="I10" s="41">
        <v>30</v>
      </c>
      <c r="J10" s="41">
        <v>200</v>
      </c>
      <c r="K10" s="41">
        <v>30</v>
      </c>
      <c r="L10" s="41">
        <v>166</v>
      </c>
      <c r="M10" s="41">
        <v>0</v>
      </c>
      <c r="N10" s="41">
        <v>159</v>
      </c>
      <c r="O10" s="41">
        <v>30</v>
      </c>
      <c r="P10" s="39">
        <f t="shared" si="2"/>
        <v>90</v>
      </c>
      <c r="Q10" s="40">
        <f t="shared" si="3"/>
        <v>176</v>
      </c>
      <c r="R10" s="38">
        <v>5</v>
      </c>
      <c r="V10" s="44"/>
    </row>
    <row r="11" spans="1:22" ht="16.5" thickBot="1">
      <c r="A11" s="36">
        <v>6</v>
      </c>
      <c r="B11" s="37" t="str">
        <f>квалификация!B58</f>
        <v>Шатыгина И</v>
      </c>
      <c r="C11" s="38">
        <f>квалификация!I58</f>
        <v>1041</v>
      </c>
      <c r="D11" s="39">
        <f t="shared" si="0"/>
        <v>1908</v>
      </c>
      <c r="E11" s="40">
        <f t="shared" si="1"/>
        <v>170.72727272727272</v>
      </c>
      <c r="F11" s="41">
        <v>174</v>
      </c>
      <c r="G11" s="41">
        <v>30</v>
      </c>
      <c r="H11" s="41">
        <v>165</v>
      </c>
      <c r="I11" s="41">
        <v>0</v>
      </c>
      <c r="J11" s="41">
        <v>154</v>
      </c>
      <c r="K11" s="41">
        <v>0</v>
      </c>
      <c r="L11" s="41">
        <v>150</v>
      </c>
      <c r="M11" s="41">
        <v>0</v>
      </c>
      <c r="N11" s="41">
        <v>194</v>
      </c>
      <c r="O11" s="41">
        <v>0</v>
      </c>
      <c r="P11" s="39">
        <f t="shared" si="2"/>
        <v>30</v>
      </c>
      <c r="Q11" s="40">
        <f t="shared" si="3"/>
        <v>167.4</v>
      </c>
      <c r="R11" s="38">
        <v>6</v>
      </c>
      <c r="V11" s="44"/>
    </row>
    <row r="12" ht="12.75">
      <c r="V12" s="44"/>
    </row>
    <row r="13" spans="1:22" ht="12.75">
      <c r="A13" s="45"/>
      <c r="E13" t="s">
        <v>17</v>
      </c>
      <c r="V13" s="44"/>
    </row>
    <row r="14" spans="1:22" ht="12.75">
      <c r="A14" s="45"/>
      <c r="V14" s="44"/>
    </row>
    <row r="15" spans="1:22" ht="12.75">
      <c r="A15" s="45"/>
      <c r="V15" s="44"/>
    </row>
    <row r="16" spans="1:22" s="46" customFormat="1" ht="12.75">
      <c r="A16" s="45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27"/>
    </row>
    <row r="17" spans="1:22" s="46" customFormat="1" ht="12.75">
      <c r="A17" s="45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27"/>
    </row>
    <row r="18" spans="1:22" ht="12.75">
      <c r="A18" s="45"/>
      <c r="V18" s="44"/>
    </row>
    <row r="19" spans="1:22" ht="12.75">
      <c r="A19" s="45"/>
      <c r="V19" s="44"/>
    </row>
    <row r="20" spans="1:22" ht="12.75">
      <c r="A20" s="45"/>
      <c r="V20" s="44"/>
    </row>
    <row r="21" spans="1:22" ht="12.75">
      <c r="A21" s="45"/>
      <c r="V21" s="44"/>
    </row>
    <row r="22" ht="12.75">
      <c r="A22" s="45"/>
    </row>
    <row r="23" ht="12.75">
      <c r="A23" s="45"/>
    </row>
    <row r="24" ht="12.75">
      <c r="A24" s="45"/>
    </row>
    <row r="29" spans="22:38" ht="12.75"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  <c r="AK29" s="48"/>
      <c r="AL29" s="48"/>
    </row>
  </sheetData>
  <sheetProtection selectLockedCells="1" selectUnlockedCells="1"/>
  <mergeCells count="1">
    <mergeCell ref="A5:B5"/>
  </mergeCells>
  <conditionalFormatting sqref="A6:B11">
    <cfRule type="expression" priority="1" dxfId="0" stopIfTrue="1">
      <formula>(B6&gt;0)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4"/>
  <drawing r:id="rId3"/>
  <legacyDrawing r:id="rId2"/>
  <oleObjects>
    <oleObject progId="Рисунок Microsoft Word" shapeId="484660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20"/>
  <sheetViews>
    <sheetView tabSelected="1" zoomScale="70" zoomScaleNormal="70" zoomScalePageLayoutView="0" workbookViewId="0" topLeftCell="A1">
      <selection activeCell="Q24" sqref="Q24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49"/>
      <c r="C2" s="49"/>
      <c r="D2" s="49"/>
      <c r="E2" s="49" t="s">
        <v>17</v>
      </c>
      <c r="F2" s="50"/>
    </row>
    <row r="3" ht="14.25" customHeight="1"/>
    <row r="4" spans="2:12" ht="20.25">
      <c r="B4" s="49"/>
      <c r="C4" s="49"/>
      <c r="D4" s="50"/>
      <c r="E4" s="50" t="s">
        <v>18</v>
      </c>
      <c r="F4" s="50"/>
      <c r="G4" s="51"/>
      <c r="J4" s="52"/>
      <c r="K4" s="44"/>
      <c r="L4" s="44"/>
    </row>
    <row r="5" spans="4:12" ht="15.75">
      <c r="D5" s="51"/>
      <c r="E5" s="51"/>
      <c r="F5" s="51"/>
      <c r="G5" s="51"/>
      <c r="J5" s="52"/>
      <c r="K5" s="44"/>
      <c r="L5" s="44"/>
    </row>
    <row r="6" spans="4:12" ht="15.75">
      <c r="D6" s="51"/>
      <c r="E6" s="51"/>
      <c r="F6" s="51"/>
      <c r="G6" s="51"/>
      <c r="J6" s="52"/>
      <c r="K6" s="44"/>
      <c r="L6" s="44"/>
    </row>
    <row r="7" spans="2:10" ht="18">
      <c r="B7" s="53"/>
      <c r="C7" s="54"/>
      <c r="D7" s="55"/>
      <c r="E7" s="55"/>
      <c r="F7" s="56"/>
      <c r="G7" s="51"/>
      <c r="J7" s="4"/>
    </row>
    <row r="8" spans="2:10" ht="18">
      <c r="B8" s="53"/>
      <c r="C8" s="57"/>
      <c r="D8" s="58"/>
      <c r="E8" s="58"/>
      <c r="F8" s="59"/>
      <c r="G8" s="59"/>
      <c r="J8" s="4"/>
    </row>
    <row r="9" spans="2:10" ht="18">
      <c r="B9" s="60">
        <v>4</v>
      </c>
      <c r="C9" s="61" t="s">
        <v>111</v>
      </c>
      <c r="D9" s="62">
        <v>215</v>
      </c>
      <c r="E9" s="58"/>
      <c r="F9" s="51"/>
      <c r="G9" s="51"/>
      <c r="H9" s="51"/>
      <c r="I9" s="51"/>
      <c r="J9" s="4"/>
    </row>
    <row r="10" spans="2:10" ht="18.75" thickBot="1">
      <c r="B10" s="54"/>
      <c r="C10" s="63"/>
      <c r="D10" s="64"/>
      <c r="E10" s="65"/>
      <c r="F10" s="66"/>
      <c r="G10" s="58"/>
      <c r="H10" s="58"/>
      <c r="I10" s="51"/>
      <c r="J10" s="4"/>
    </row>
    <row r="11" spans="2:10" ht="18.75" thickBot="1">
      <c r="B11" s="54"/>
      <c r="C11" s="67"/>
      <c r="D11" s="68"/>
      <c r="E11" s="60">
        <v>4</v>
      </c>
      <c r="F11" s="61" t="s">
        <v>111</v>
      </c>
      <c r="G11" s="62">
        <v>172</v>
      </c>
      <c r="H11" s="58"/>
      <c r="I11" s="51"/>
      <c r="J11" s="4"/>
    </row>
    <row r="12" spans="2:10" ht="18.75" thickBot="1">
      <c r="B12" s="54"/>
      <c r="C12" s="67"/>
      <c r="D12" s="68"/>
      <c r="E12" s="58"/>
      <c r="F12" s="63"/>
      <c r="G12" s="64"/>
      <c r="H12" s="65"/>
      <c r="I12" s="66"/>
      <c r="J12" s="52"/>
    </row>
    <row r="13" spans="2:12" ht="18">
      <c r="B13" s="54"/>
      <c r="C13" s="69"/>
      <c r="D13" s="70"/>
      <c r="E13" s="59"/>
      <c r="F13" s="67"/>
      <c r="G13" s="59"/>
      <c r="H13" s="58"/>
      <c r="I13" s="61" t="s">
        <v>120</v>
      </c>
      <c r="J13" s="71">
        <v>174</v>
      </c>
      <c r="K13" s="44"/>
      <c r="L13" s="44"/>
    </row>
    <row r="14" spans="2:12" ht="18">
      <c r="B14" s="60">
        <v>3</v>
      </c>
      <c r="C14" s="61" t="s">
        <v>85</v>
      </c>
      <c r="D14" s="59">
        <v>183</v>
      </c>
      <c r="E14" s="72">
        <v>2</v>
      </c>
      <c r="F14" s="67"/>
      <c r="G14" s="59"/>
      <c r="H14" s="58"/>
      <c r="I14" s="63"/>
      <c r="J14" s="52"/>
      <c r="K14" s="44"/>
      <c r="L14" s="44"/>
    </row>
    <row r="15" spans="2:12" ht="18">
      <c r="B15" s="54"/>
      <c r="C15" s="73"/>
      <c r="D15" s="58"/>
      <c r="E15" s="59"/>
      <c r="F15" s="69"/>
      <c r="G15" s="62"/>
      <c r="H15" s="59"/>
      <c r="I15" s="67"/>
      <c r="J15" s="52"/>
      <c r="K15" s="44"/>
      <c r="L15" s="61" t="s">
        <v>120</v>
      </c>
    </row>
    <row r="16" spans="2:12" ht="18">
      <c r="B16" s="54"/>
      <c r="C16" s="55"/>
      <c r="D16" s="55"/>
      <c r="E16" s="55"/>
      <c r="F16" s="61" t="s">
        <v>120</v>
      </c>
      <c r="G16" s="59">
        <v>203</v>
      </c>
      <c r="H16" s="72">
        <v>1</v>
      </c>
      <c r="I16" s="67"/>
      <c r="J16" s="52"/>
      <c r="K16" s="44"/>
      <c r="L16" s="44"/>
    </row>
    <row r="17" spans="3:12" ht="18">
      <c r="C17" s="51"/>
      <c r="D17" s="51"/>
      <c r="E17" s="51"/>
      <c r="F17" s="73"/>
      <c r="G17" s="58"/>
      <c r="H17" s="59"/>
      <c r="I17" s="69"/>
      <c r="J17" s="52"/>
      <c r="K17" s="44"/>
      <c r="L17" s="44"/>
    </row>
    <row r="18" spans="3:12" ht="18">
      <c r="C18" s="51"/>
      <c r="D18" s="51"/>
      <c r="E18" s="51"/>
      <c r="F18" s="51"/>
      <c r="G18" s="51"/>
      <c r="H18" s="55"/>
      <c r="I18" s="61" t="s">
        <v>82</v>
      </c>
      <c r="J18" s="52">
        <v>168</v>
      </c>
      <c r="K18" s="44"/>
      <c r="L18" s="44"/>
    </row>
    <row r="19" spans="9:12" ht="15.75">
      <c r="I19" s="74"/>
      <c r="J19" s="52"/>
      <c r="K19" s="44"/>
      <c r="L19" s="44"/>
    </row>
    <row r="20" spans="7:9" ht="12.75">
      <c r="G20" s="44"/>
      <c r="H20" s="44"/>
      <c r="I20" s="44"/>
    </row>
  </sheetData>
  <sheetProtection selectLockedCells="1" selectUnlockedCells="1"/>
  <conditionalFormatting sqref="C9 C14">
    <cfRule type="expression" priority="2" dxfId="0" stopIfTrue="1">
      <formula>(C2&gt;0)</formula>
    </cfRule>
  </conditionalFormatting>
  <conditionalFormatting sqref="I18">
    <cfRule type="expression" priority="3" dxfId="0" stopIfTrue="1">
      <formula>(I12&gt;0)</formula>
    </cfRule>
  </conditionalFormatting>
  <conditionalFormatting sqref="F11">
    <cfRule type="expression" priority="1" dxfId="0" stopIfTrue="1">
      <formula>(F4&gt;0)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982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G26"/>
  <sheetViews>
    <sheetView zoomScale="110" zoomScaleNormal="110" zoomScalePageLayoutView="0" workbookViewId="0" topLeftCell="A1">
      <selection activeCell="J11" sqref="J11"/>
    </sheetView>
  </sheetViews>
  <sheetFormatPr defaultColWidth="11.57421875" defaultRowHeight="12.75"/>
  <cols>
    <col min="1" max="1" width="10.140625" style="0" customWidth="1"/>
    <col min="2" max="2" width="21.140625" style="0" customWidth="1"/>
    <col min="3" max="3" width="17.00390625" style="0" customWidth="1"/>
    <col min="4" max="5" width="11.57421875" style="0" customWidth="1"/>
    <col min="6" max="6" width="25.8515625" style="0" customWidth="1"/>
    <col min="7" max="7" width="18.7109375" style="0" customWidth="1"/>
  </cols>
  <sheetData>
    <row r="1" spans="2:7" ht="12.75">
      <c r="B1" s="75"/>
      <c r="C1" s="75"/>
      <c r="D1" s="75"/>
      <c r="F1" s="75"/>
      <c r="G1" s="75"/>
    </row>
    <row r="2" spans="1:7" ht="18">
      <c r="A2" s="76" t="s">
        <v>19</v>
      </c>
      <c r="B2" s="76" t="s">
        <v>3</v>
      </c>
      <c r="C2" s="76"/>
      <c r="D2" s="75"/>
      <c r="E2" s="76" t="s">
        <v>19</v>
      </c>
      <c r="F2" s="77" t="s">
        <v>3</v>
      </c>
      <c r="G2" s="76"/>
    </row>
    <row r="3" spans="1:7" ht="18">
      <c r="A3" s="76">
        <v>1</v>
      </c>
      <c r="B3" s="77" t="s">
        <v>20</v>
      </c>
      <c r="C3" s="76"/>
      <c r="D3" s="75"/>
      <c r="E3" s="76">
        <v>1</v>
      </c>
      <c r="F3" s="77" t="s">
        <v>39</v>
      </c>
      <c r="G3" s="76"/>
    </row>
    <row r="4" spans="1:7" ht="18">
      <c r="A4" s="76">
        <v>2</v>
      </c>
      <c r="B4" s="77" t="s">
        <v>65</v>
      </c>
      <c r="C4" s="76"/>
      <c r="D4" s="75"/>
      <c r="E4" s="76">
        <v>2</v>
      </c>
      <c r="F4" s="77" t="s">
        <v>21</v>
      </c>
      <c r="G4" s="76"/>
    </row>
    <row r="5" spans="1:7" ht="18">
      <c r="A5" s="76">
        <v>3</v>
      </c>
      <c r="B5" s="77" t="s">
        <v>23</v>
      </c>
      <c r="C5" s="76"/>
      <c r="D5" s="75"/>
      <c r="E5" s="76">
        <v>3</v>
      </c>
      <c r="F5" s="77" t="s">
        <v>47</v>
      </c>
      <c r="G5" s="76"/>
    </row>
    <row r="6" spans="1:7" ht="18">
      <c r="A6" s="76">
        <v>4</v>
      </c>
      <c r="B6" s="77" t="s">
        <v>25</v>
      </c>
      <c r="C6" s="76"/>
      <c r="D6" s="75"/>
      <c r="E6" s="76">
        <v>4</v>
      </c>
      <c r="F6" s="77" t="s">
        <v>24</v>
      </c>
      <c r="G6" s="76"/>
    </row>
    <row r="7" spans="1:7" ht="18">
      <c r="A7" s="76">
        <v>5</v>
      </c>
      <c r="B7" s="77" t="s">
        <v>26</v>
      </c>
      <c r="C7" s="76"/>
      <c r="D7" s="75"/>
      <c r="E7" s="76">
        <v>5</v>
      </c>
      <c r="F7" s="81" t="s">
        <v>45</v>
      </c>
      <c r="G7" s="76"/>
    </row>
    <row r="8" spans="1:7" ht="18">
      <c r="A8" s="76">
        <v>6</v>
      </c>
      <c r="B8" s="77" t="s">
        <v>27</v>
      </c>
      <c r="C8" s="76"/>
      <c r="D8" s="75"/>
      <c r="E8" s="76">
        <v>6</v>
      </c>
      <c r="F8" s="77" t="s">
        <v>46</v>
      </c>
      <c r="G8" s="76"/>
    </row>
    <row r="9" spans="1:7" ht="18">
      <c r="A9" s="76">
        <v>7</v>
      </c>
      <c r="B9" s="77" t="s">
        <v>29</v>
      </c>
      <c r="C9" s="76"/>
      <c r="D9" s="75"/>
      <c r="E9" s="76">
        <v>7</v>
      </c>
      <c r="F9" s="78" t="s">
        <v>28</v>
      </c>
      <c r="G9" s="76"/>
    </row>
    <row r="10" spans="1:7" ht="18">
      <c r="A10" s="76">
        <v>8</v>
      </c>
      <c r="B10" s="55" t="s">
        <v>31</v>
      </c>
      <c r="C10" s="76"/>
      <c r="D10" s="75"/>
      <c r="E10" s="76">
        <v>8</v>
      </c>
      <c r="F10" s="77"/>
      <c r="G10" s="76"/>
    </row>
    <row r="11" spans="1:7" ht="18">
      <c r="A11" s="76">
        <v>9</v>
      </c>
      <c r="B11" s="77" t="s">
        <v>74</v>
      </c>
      <c r="C11" s="76"/>
      <c r="D11" s="75"/>
      <c r="E11" s="76">
        <v>9</v>
      </c>
      <c r="F11" s="77" t="s">
        <v>30</v>
      </c>
      <c r="G11" s="76"/>
    </row>
    <row r="12" spans="1:7" ht="18">
      <c r="A12" s="76">
        <v>10</v>
      </c>
      <c r="B12" s="77"/>
      <c r="C12" s="76"/>
      <c r="D12" s="75"/>
      <c r="E12" s="76">
        <v>10</v>
      </c>
      <c r="F12" s="77" t="s">
        <v>60</v>
      </c>
      <c r="G12" s="76"/>
    </row>
    <row r="13" spans="1:7" ht="18">
      <c r="A13" s="76">
        <v>11</v>
      </c>
      <c r="B13" s="55" t="s">
        <v>32</v>
      </c>
      <c r="C13" s="76"/>
      <c r="D13" s="75"/>
      <c r="E13" s="76">
        <v>11</v>
      </c>
      <c r="F13" s="77" t="s">
        <v>33</v>
      </c>
      <c r="G13" s="76"/>
    </row>
    <row r="14" spans="1:7" ht="18">
      <c r="A14" s="76">
        <v>12</v>
      </c>
      <c r="B14" s="77" t="s">
        <v>64</v>
      </c>
      <c r="C14" s="76"/>
      <c r="D14" s="75"/>
      <c r="E14" s="76">
        <v>12</v>
      </c>
      <c r="F14" s="81" t="s">
        <v>43</v>
      </c>
      <c r="G14" s="76"/>
    </row>
    <row r="15" spans="1:7" ht="18">
      <c r="A15" s="76">
        <v>13</v>
      </c>
      <c r="B15" s="77" t="s">
        <v>35</v>
      </c>
      <c r="C15" s="76"/>
      <c r="D15" s="75"/>
      <c r="E15" s="76">
        <v>13</v>
      </c>
      <c r="F15" s="55" t="s">
        <v>34</v>
      </c>
      <c r="G15" s="76"/>
    </row>
    <row r="16" spans="1:7" ht="18">
      <c r="A16" s="76">
        <v>14</v>
      </c>
      <c r="B16" s="77" t="s">
        <v>36</v>
      </c>
      <c r="C16" s="76"/>
      <c r="D16" s="75"/>
      <c r="E16" s="76">
        <v>14</v>
      </c>
      <c r="F16" s="81" t="s">
        <v>62</v>
      </c>
      <c r="G16" s="76"/>
    </row>
    <row r="17" spans="1:7" ht="18">
      <c r="A17" s="76">
        <v>15</v>
      </c>
      <c r="B17" s="77" t="s">
        <v>61</v>
      </c>
      <c r="C17" s="76"/>
      <c r="D17" s="75"/>
      <c r="E17" s="76">
        <v>15</v>
      </c>
      <c r="F17" s="77" t="s">
        <v>37</v>
      </c>
      <c r="G17" s="76"/>
    </row>
    <row r="18" spans="1:7" ht="18">
      <c r="A18" s="76">
        <v>16</v>
      </c>
      <c r="B18" s="80" t="s">
        <v>38</v>
      </c>
      <c r="C18" s="79"/>
      <c r="D18" s="75"/>
      <c r="E18" s="76">
        <v>16</v>
      </c>
      <c r="F18" s="81" t="s">
        <v>63</v>
      </c>
      <c r="G18" s="76"/>
    </row>
    <row r="19" spans="1:7" ht="18">
      <c r="A19" s="76">
        <v>17</v>
      </c>
      <c r="B19" s="55" t="s">
        <v>40</v>
      </c>
      <c r="C19" s="76"/>
      <c r="D19" s="75"/>
      <c r="E19" s="76">
        <v>17</v>
      </c>
      <c r="F19" s="77"/>
      <c r="G19" s="76"/>
    </row>
    <row r="20" spans="1:7" ht="18">
      <c r="A20" s="76">
        <v>18</v>
      </c>
      <c r="B20" s="77" t="s">
        <v>42</v>
      </c>
      <c r="C20" s="76"/>
      <c r="D20" s="75"/>
      <c r="E20" s="76">
        <v>18</v>
      </c>
      <c r="F20" s="77" t="s">
        <v>41</v>
      </c>
      <c r="G20" s="76"/>
    </row>
    <row r="21" spans="1:7" ht="18">
      <c r="A21" s="76">
        <v>19</v>
      </c>
      <c r="B21" s="77" t="s">
        <v>44</v>
      </c>
      <c r="C21" s="76"/>
      <c r="D21" s="75"/>
      <c r="E21" s="76">
        <v>19</v>
      </c>
      <c r="F21" s="81" t="s">
        <v>66</v>
      </c>
      <c r="G21" s="76"/>
    </row>
    <row r="22" spans="1:7" ht="18">
      <c r="A22" s="76">
        <v>20</v>
      </c>
      <c r="B22" s="77" t="s">
        <v>22</v>
      </c>
      <c r="C22" s="76"/>
      <c r="D22" s="75"/>
      <c r="E22" s="76">
        <v>20</v>
      </c>
      <c r="F22" s="81"/>
      <c r="G22" s="76"/>
    </row>
    <row r="23" spans="1:7" ht="18">
      <c r="A23" s="91">
        <v>21</v>
      </c>
      <c r="B23" s="93" t="s">
        <v>67</v>
      </c>
      <c r="C23" s="79"/>
      <c r="D23" s="75"/>
      <c r="E23" s="76">
        <v>21</v>
      </c>
      <c r="F23" s="77"/>
      <c r="G23" s="76"/>
    </row>
    <row r="24" spans="1:7" ht="18">
      <c r="A24" s="76">
        <v>22</v>
      </c>
      <c r="B24" s="92" t="s">
        <v>69</v>
      </c>
      <c r="C24" s="76"/>
      <c r="D24" s="75"/>
      <c r="E24" s="76">
        <v>22</v>
      </c>
      <c r="F24" s="82"/>
      <c r="G24" s="76"/>
    </row>
    <row r="25" spans="1:7" ht="18">
      <c r="A25" s="76">
        <v>23</v>
      </c>
      <c r="B25" s="77" t="s">
        <v>68</v>
      </c>
      <c r="C25" s="76"/>
      <c r="D25" s="75"/>
      <c r="E25" s="76">
        <v>23</v>
      </c>
      <c r="F25" s="77"/>
      <c r="G25" s="76"/>
    </row>
    <row r="26" spans="1:7" ht="18">
      <c r="A26" s="76">
        <v>24</v>
      </c>
      <c r="B26" s="77" t="s">
        <v>73</v>
      </c>
      <c r="C26" s="76"/>
      <c r="D26" s="75"/>
      <c r="E26" s="76">
        <v>24</v>
      </c>
      <c r="F26" s="77"/>
      <c r="G26" s="76"/>
    </row>
  </sheetData>
  <sheetProtection selectLockedCells="1" selectUnlockedCells="1"/>
  <printOptions/>
  <pageMargins left="0.7875" right="0.7875" top="0.570138888888889" bottom="1.0527777777777778" header="0.30486111111111114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2:S42"/>
  <sheetViews>
    <sheetView zoomScale="85" zoomScaleNormal="85" zoomScalePageLayoutView="0" workbookViewId="0" topLeftCell="A7">
      <selection activeCell="J38" sqref="J38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8.7109375" style="0" customWidth="1"/>
    <col min="4" max="4" width="6.7109375" style="0" customWidth="1"/>
    <col min="5" max="5" width="5.7109375" style="0" customWidth="1"/>
    <col min="6" max="6" width="7.140625" style="0" customWidth="1"/>
    <col min="7" max="7" width="18.2812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</cols>
  <sheetData>
    <row r="2" ht="26.25">
      <c r="E2" s="83" t="s">
        <v>48</v>
      </c>
    </row>
    <row r="6" spans="1:6" ht="15.75">
      <c r="A6" s="84" t="s">
        <v>49</v>
      </c>
      <c r="F6" s="84" t="s">
        <v>50</v>
      </c>
    </row>
    <row r="7" spans="1:14" ht="15.75">
      <c r="A7" s="85">
        <v>24</v>
      </c>
      <c r="B7" s="86" t="s">
        <v>107</v>
      </c>
      <c r="C7" s="86">
        <v>191</v>
      </c>
      <c r="D7" s="86">
        <v>191</v>
      </c>
      <c r="F7" s="85">
        <v>24</v>
      </c>
      <c r="G7" s="86" t="s">
        <v>107</v>
      </c>
      <c r="H7" s="86">
        <v>168</v>
      </c>
      <c r="I7" s="86">
        <v>177</v>
      </c>
      <c r="J7" s="134">
        <v>16</v>
      </c>
      <c r="K7" s="87">
        <v>1</v>
      </c>
      <c r="L7" s="88"/>
      <c r="M7" s="88"/>
      <c r="N7" s="88"/>
    </row>
    <row r="8" spans="1:14" ht="15.75">
      <c r="A8" s="85">
        <v>9</v>
      </c>
      <c r="B8" s="86" t="s">
        <v>98</v>
      </c>
      <c r="C8" s="86">
        <v>148</v>
      </c>
      <c r="D8" s="86">
        <v>204</v>
      </c>
      <c r="E8" s="134">
        <v>17</v>
      </c>
      <c r="F8" s="85">
        <v>1</v>
      </c>
      <c r="G8" s="86" t="s">
        <v>123</v>
      </c>
      <c r="H8" s="86">
        <v>215</v>
      </c>
      <c r="I8" s="86">
        <v>202</v>
      </c>
      <c r="K8" s="85">
        <v>1</v>
      </c>
      <c r="L8" s="86" t="s">
        <v>123</v>
      </c>
      <c r="M8" s="86">
        <v>222</v>
      </c>
      <c r="N8" s="86">
        <v>205</v>
      </c>
    </row>
    <row r="9" spans="1:15" ht="15.75">
      <c r="A9" s="89" t="s">
        <v>51</v>
      </c>
      <c r="F9" s="89" t="s">
        <v>52</v>
      </c>
      <c r="G9" s="52"/>
      <c r="H9" s="52"/>
      <c r="I9" s="52"/>
      <c r="K9" s="85">
        <v>8</v>
      </c>
      <c r="L9" s="86" t="s">
        <v>87</v>
      </c>
      <c r="M9" s="86">
        <v>198</v>
      </c>
      <c r="N9" s="86">
        <v>153</v>
      </c>
      <c r="O9" s="135">
        <v>7</v>
      </c>
    </row>
    <row r="10" spans="1:17" ht="15.75">
      <c r="A10" s="85">
        <v>22</v>
      </c>
      <c r="B10" s="86" t="s">
        <v>114</v>
      </c>
      <c r="C10" s="86">
        <v>162</v>
      </c>
      <c r="D10" s="86">
        <v>175</v>
      </c>
      <c r="E10" s="134">
        <v>23</v>
      </c>
      <c r="F10" s="85">
        <v>11</v>
      </c>
      <c r="G10" s="86" t="s">
        <v>80</v>
      </c>
      <c r="H10" s="86">
        <v>155</v>
      </c>
      <c r="I10" s="86">
        <v>245</v>
      </c>
      <c r="J10" s="134">
        <v>11</v>
      </c>
      <c r="K10" s="87">
        <v>2</v>
      </c>
      <c r="L10" s="88"/>
      <c r="M10" s="88"/>
      <c r="N10" s="88"/>
      <c r="P10" s="84">
        <v>3</v>
      </c>
      <c r="Q10" s="84"/>
    </row>
    <row r="11" spans="1:19" ht="15.75">
      <c r="A11" s="85">
        <v>11</v>
      </c>
      <c r="B11" s="86" t="s">
        <v>80</v>
      </c>
      <c r="C11" s="86">
        <v>227</v>
      </c>
      <c r="D11" s="86">
        <v>191</v>
      </c>
      <c r="F11" s="85">
        <v>8</v>
      </c>
      <c r="G11" s="86" t="s">
        <v>87</v>
      </c>
      <c r="H11" s="86">
        <v>204</v>
      </c>
      <c r="I11" s="86">
        <v>209</v>
      </c>
      <c r="K11" s="87"/>
      <c r="L11" s="88"/>
      <c r="M11" s="88"/>
      <c r="N11" s="88"/>
      <c r="P11" s="85">
        <v>1</v>
      </c>
      <c r="Q11" s="86" t="s">
        <v>123</v>
      </c>
      <c r="R11" s="86">
        <v>200</v>
      </c>
      <c r="S11" s="86">
        <v>196</v>
      </c>
    </row>
    <row r="12" spans="1:19" ht="15.75">
      <c r="A12" s="89" t="s">
        <v>53</v>
      </c>
      <c r="F12" s="89" t="s">
        <v>54</v>
      </c>
      <c r="G12" s="52"/>
      <c r="H12" s="52"/>
      <c r="I12" s="52"/>
      <c r="L12" s="52"/>
      <c r="M12" s="52"/>
      <c r="N12" s="52"/>
      <c r="P12" s="85">
        <v>3</v>
      </c>
      <c r="Q12" s="86" t="s">
        <v>88</v>
      </c>
      <c r="R12" s="86">
        <v>186</v>
      </c>
      <c r="S12" s="86">
        <v>193</v>
      </c>
    </row>
    <row r="13" spans="1:17" ht="15.75">
      <c r="A13" s="85">
        <v>20</v>
      </c>
      <c r="B13" s="86" t="s">
        <v>103</v>
      </c>
      <c r="C13" s="86">
        <v>172</v>
      </c>
      <c r="D13" s="86">
        <v>215</v>
      </c>
      <c r="F13" s="85">
        <v>20</v>
      </c>
      <c r="G13" s="86" t="s">
        <v>103</v>
      </c>
      <c r="H13" s="86">
        <v>181</v>
      </c>
      <c r="I13" s="86">
        <v>185</v>
      </c>
      <c r="K13" s="87">
        <v>5</v>
      </c>
      <c r="L13" s="88"/>
      <c r="M13" s="88"/>
      <c r="N13" s="88"/>
      <c r="P13" s="84">
        <v>4</v>
      </c>
      <c r="Q13" s="84"/>
    </row>
    <row r="14" spans="1:17" ht="15.75">
      <c r="A14" s="85">
        <v>13</v>
      </c>
      <c r="B14" s="86" t="s">
        <v>122</v>
      </c>
      <c r="C14" s="86">
        <v>201</v>
      </c>
      <c r="D14" s="86">
        <v>165</v>
      </c>
      <c r="E14" s="134">
        <v>18</v>
      </c>
      <c r="F14" s="85">
        <v>6</v>
      </c>
      <c r="G14" s="86" t="s">
        <v>106</v>
      </c>
      <c r="H14" s="86">
        <v>182</v>
      </c>
      <c r="I14" s="86">
        <v>151</v>
      </c>
      <c r="J14" s="134">
        <v>9</v>
      </c>
      <c r="K14" s="85">
        <v>20</v>
      </c>
      <c r="L14" s="86" t="s">
        <v>103</v>
      </c>
      <c r="M14" s="86">
        <v>147</v>
      </c>
      <c r="N14" s="86">
        <v>164</v>
      </c>
      <c r="P14" s="84"/>
      <c r="Q14" s="84"/>
    </row>
    <row r="15" spans="1:17" ht="15.75">
      <c r="A15" s="89" t="s">
        <v>55</v>
      </c>
      <c r="F15" s="89" t="s">
        <v>56</v>
      </c>
      <c r="G15" s="52"/>
      <c r="H15" s="52"/>
      <c r="I15" s="52"/>
      <c r="K15" s="85">
        <v>3</v>
      </c>
      <c r="L15" s="86" t="s">
        <v>88</v>
      </c>
      <c r="M15" s="86">
        <v>178</v>
      </c>
      <c r="N15" s="86">
        <v>222</v>
      </c>
      <c r="P15" s="84"/>
      <c r="Q15" s="84"/>
    </row>
    <row r="16" spans="1:17" ht="15.75">
      <c r="A16" s="85">
        <v>18</v>
      </c>
      <c r="B16" s="86" t="s">
        <v>116</v>
      </c>
      <c r="C16" s="86">
        <v>197</v>
      </c>
      <c r="D16" s="86">
        <v>146</v>
      </c>
      <c r="F16" s="85">
        <v>18</v>
      </c>
      <c r="G16" s="86" t="s">
        <v>116</v>
      </c>
      <c r="H16" s="86">
        <v>158</v>
      </c>
      <c r="I16" s="86">
        <v>209</v>
      </c>
      <c r="J16" s="134">
        <v>14</v>
      </c>
      <c r="K16" s="87">
        <v>6</v>
      </c>
      <c r="L16" s="88"/>
      <c r="M16" s="88"/>
      <c r="N16" s="88"/>
      <c r="P16" s="84"/>
      <c r="Q16" s="84"/>
    </row>
    <row r="17" spans="1:17" ht="15.75">
      <c r="A17" s="85">
        <v>15</v>
      </c>
      <c r="B17" s="86" t="s">
        <v>84</v>
      </c>
      <c r="C17" s="86">
        <v>185</v>
      </c>
      <c r="D17" s="86">
        <v>154</v>
      </c>
      <c r="E17" s="134">
        <v>20</v>
      </c>
      <c r="F17" s="85">
        <v>3</v>
      </c>
      <c r="G17" s="86" t="s">
        <v>88</v>
      </c>
      <c r="H17" s="86">
        <v>196</v>
      </c>
      <c r="I17" s="86">
        <v>192</v>
      </c>
      <c r="K17" s="87"/>
      <c r="L17" s="88"/>
      <c r="M17" s="88"/>
      <c r="N17" s="88"/>
      <c r="P17" s="84"/>
      <c r="Q17" s="84"/>
    </row>
    <row r="18" spans="1:17" ht="15.75">
      <c r="A18" s="84" t="s">
        <v>54</v>
      </c>
      <c r="F18" s="84" t="s">
        <v>53</v>
      </c>
      <c r="P18" s="84"/>
      <c r="Q18" s="84"/>
    </row>
    <row r="19" spans="1:17" ht="15.75">
      <c r="A19" s="85">
        <v>17</v>
      </c>
      <c r="B19" s="86" t="s">
        <v>113</v>
      </c>
      <c r="C19" s="86">
        <v>169</v>
      </c>
      <c r="D19" s="86">
        <v>169</v>
      </c>
      <c r="E19" s="134">
        <v>21</v>
      </c>
      <c r="F19" s="85">
        <v>16</v>
      </c>
      <c r="G19" s="86" t="s">
        <v>95</v>
      </c>
      <c r="H19" s="86">
        <v>183</v>
      </c>
      <c r="I19" s="86">
        <v>179</v>
      </c>
      <c r="J19" s="134">
        <v>13</v>
      </c>
      <c r="P19" s="84"/>
      <c r="Q19" s="84"/>
    </row>
    <row r="20" spans="1:17" ht="15.75">
      <c r="A20" s="85">
        <v>16</v>
      </c>
      <c r="B20" s="86" t="s">
        <v>95</v>
      </c>
      <c r="C20" s="86">
        <v>168</v>
      </c>
      <c r="D20" s="86">
        <v>172</v>
      </c>
      <c r="F20" s="85">
        <v>4</v>
      </c>
      <c r="G20" s="86" t="s">
        <v>75</v>
      </c>
      <c r="H20" s="86">
        <v>173</v>
      </c>
      <c r="I20" s="86">
        <v>210</v>
      </c>
      <c r="K20" s="84">
        <v>7</v>
      </c>
      <c r="L20" s="84"/>
      <c r="P20" s="84"/>
      <c r="Q20" s="84"/>
    </row>
    <row r="21" spans="1:17" ht="15.75">
      <c r="A21" s="84" t="s">
        <v>56</v>
      </c>
      <c r="F21" s="84" t="s">
        <v>55</v>
      </c>
      <c r="K21" s="85">
        <v>4</v>
      </c>
      <c r="L21" s="86" t="s">
        <v>75</v>
      </c>
      <c r="M21" s="86">
        <v>173</v>
      </c>
      <c r="N21" s="86">
        <v>188</v>
      </c>
      <c r="P21" s="84"/>
      <c r="Q21" s="84"/>
    </row>
    <row r="22" spans="1:17" ht="15.75">
      <c r="A22" s="85">
        <v>19</v>
      </c>
      <c r="B22" s="86" t="s">
        <v>117</v>
      </c>
      <c r="C22" s="86">
        <v>190</v>
      </c>
      <c r="D22" s="86">
        <v>189</v>
      </c>
      <c r="F22" s="85">
        <v>19</v>
      </c>
      <c r="G22" s="86" t="s">
        <v>117</v>
      </c>
      <c r="H22" s="86">
        <v>154</v>
      </c>
      <c r="I22" s="86">
        <v>200</v>
      </c>
      <c r="J22" s="134">
        <v>15</v>
      </c>
      <c r="K22" s="85">
        <v>5</v>
      </c>
      <c r="L22" s="86" t="s">
        <v>102</v>
      </c>
      <c r="M22" s="86">
        <v>228</v>
      </c>
      <c r="N22" s="86">
        <v>224</v>
      </c>
      <c r="P22" s="84">
        <v>5</v>
      </c>
      <c r="Q22" s="84"/>
    </row>
    <row r="23" spans="1:19" ht="15.75">
      <c r="A23" s="85">
        <v>14</v>
      </c>
      <c r="B23" s="86" t="s">
        <v>89</v>
      </c>
      <c r="C23" s="86">
        <v>131</v>
      </c>
      <c r="D23" s="86">
        <v>181</v>
      </c>
      <c r="E23" s="134">
        <v>19</v>
      </c>
      <c r="F23" s="85">
        <v>5</v>
      </c>
      <c r="G23" s="86" t="s">
        <v>102</v>
      </c>
      <c r="H23" s="86">
        <v>200</v>
      </c>
      <c r="I23" s="86">
        <v>214</v>
      </c>
      <c r="K23" s="84">
        <v>8</v>
      </c>
      <c r="L23" s="84"/>
      <c r="P23" s="85">
        <v>5</v>
      </c>
      <c r="Q23" s="86" t="s">
        <v>102</v>
      </c>
      <c r="R23" s="86">
        <v>172</v>
      </c>
      <c r="S23" s="86">
        <v>191</v>
      </c>
    </row>
    <row r="24" spans="1:19" ht="15.75">
      <c r="A24" s="84" t="s">
        <v>52</v>
      </c>
      <c r="F24" s="84" t="s">
        <v>51</v>
      </c>
      <c r="I24" s="94"/>
      <c r="K24" s="84"/>
      <c r="L24" s="84"/>
      <c r="P24" s="85">
        <v>7</v>
      </c>
      <c r="Q24" s="86" t="s">
        <v>125</v>
      </c>
      <c r="R24" s="86">
        <v>165</v>
      </c>
      <c r="S24" s="86">
        <v>165</v>
      </c>
    </row>
    <row r="25" spans="1:17" ht="15.75">
      <c r="A25" s="85">
        <v>21</v>
      </c>
      <c r="B25" s="86" t="s">
        <v>97</v>
      </c>
      <c r="C25" s="86">
        <v>164</v>
      </c>
      <c r="D25" s="86">
        <v>202</v>
      </c>
      <c r="E25" s="134">
        <v>22</v>
      </c>
      <c r="F25" s="85">
        <v>12</v>
      </c>
      <c r="G25" s="86" t="s">
        <v>91</v>
      </c>
      <c r="H25" s="86">
        <v>223</v>
      </c>
      <c r="I25" s="86">
        <v>145</v>
      </c>
      <c r="J25" s="134">
        <v>12</v>
      </c>
      <c r="K25" s="84">
        <v>3</v>
      </c>
      <c r="L25" s="84"/>
      <c r="P25" s="84">
        <v>6</v>
      </c>
      <c r="Q25" s="84"/>
    </row>
    <row r="26" spans="1:14" ht="15.75">
      <c r="A26" s="85">
        <v>12</v>
      </c>
      <c r="B26" s="86" t="s">
        <v>91</v>
      </c>
      <c r="C26" s="86">
        <v>188</v>
      </c>
      <c r="D26" s="86">
        <v>226</v>
      </c>
      <c r="F26" s="85">
        <v>7</v>
      </c>
      <c r="G26" s="86" t="s">
        <v>125</v>
      </c>
      <c r="H26" s="86">
        <v>203</v>
      </c>
      <c r="I26" s="86">
        <v>190</v>
      </c>
      <c r="K26" s="85">
        <v>7</v>
      </c>
      <c r="L26" s="86" t="s">
        <v>125</v>
      </c>
      <c r="M26" s="86">
        <v>233</v>
      </c>
      <c r="N26" s="86">
        <v>235</v>
      </c>
    </row>
    <row r="27" spans="1:14" ht="15.75">
      <c r="A27" s="84" t="s">
        <v>50</v>
      </c>
      <c r="F27" s="84" t="s">
        <v>49</v>
      </c>
      <c r="K27" s="85">
        <v>2</v>
      </c>
      <c r="L27" s="86" t="s">
        <v>108</v>
      </c>
      <c r="M27" s="86">
        <v>233</v>
      </c>
      <c r="N27" s="86">
        <v>184</v>
      </c>
    </row>
    <row r="28" spans="1:12" ht="15.75">
      <c r="A28" s="85">
        <v>23</v>
      </c>
      <c r="B28" s="86" t="s">
        <v>78</v>
      </c>
      <c r="C28" s="86">
        <v>181</v>
      </c>
      <c r="D28" s="86">
        <v>188</v>
      </c>
      <c r="E28" s="134">
        <v>24</v>
      </c>
      <c r="F28" s="85">
        <v>10</v>
      </c>
      <c r="G28" s="86" t="s">
        <v>83</v>
      </c>
      <c r="H28" s="86">
        <v>212</v>
      </c>
      <c r="I28" s="86">
        <v>232</v>
      </c>
      <c r="J28" s="134">
        <v>10</v>
      </c>
      <c r="K28" s="84">
        <v>4</v>
      </c>
      <c r="L28" s="84"/>
    </row>
    <row r="29" spans="1:9" ht="15.75">
      <c r="A29" s="85">
        <v>10</v>
      </c>
      <c r="B29" s="86" t="s">
        <v>83</v>
      </c>
      <c r="C29" s="86">
        <v>234</v>
      </c>
      <c r="D29" s="86">
        <v>181</v>
      </c>
      <c r="F29" s="85">
        <v>2</v>
      </c>
      <c r="G29" s="86" t="s">
        <v>108</v>
      </c>
      <c r="H29" s="86">
        <v>236</v>
      </c>
      <c r="I29" s="86">
        <v>237</v>
      </c>
    </row>
    <row r="31" spans="1:9" ht="15.75">
      <c r="A31" s="52"/>
      <c r="B31" s="52"/>
      <c r="C31" s="52"/>
      <c r="F31" s="84"/>
      <c r="G31" s="90" t="s">
        <v>57</v>
      </c>
      <c r="H31" s="84"/>
      <c r="I31" s="84"/>
    </row>
    <row r="32" spans="1:9" ht="15.75">
      <c r="A32" s="52"/>
      <c r="B32" s="52"/>
      <c r="C32" s="52"/>
      <c r="F32" s="84">
        <v>5</v>
      </c>
      <c r="G32" s="84"/>
      <c r="H32" s="84"/>
      <c r="I32" s="84"/>
    </row>
    <row r="33" spans="1:8" ht="15.75">
      <c r="A33" s="52"/>
      <c r="B33" s="52"/>
      <c r="C33" s="52"/>
      <c r="F33" s="85">
        <v>1</v>
      </c>
      <c r="G33" s="86" t="s">
        <v>123</v>
      </c>
      <c r="H33" s="86">
        <v>165</v>
      </c>
    </row>
    <row r="34" spans="1:8" ht="15.75">
      <c r="A34" s="52"/>
      <c r="B34" s="52"/>
      <c r="C34" s="52"/>
      <c r="F34" s="85">
        <v>5</v>
      </c>
      <c r="G34" s="86" t="s">
        <v>102</v>
      </c>
      <c r="H34" s="86">
        <v>195</v>
      </c>
    </row>
    <row r="35" spans="1:8" ht="15.75">
      <c r="A35" s="52"/>
      <c r="B35" s="52"/>
      <c r="C35" s="52"/>
      <c r="F35" s="84"/>
      <c r="G35" s="84"/>
      <c r="H35" s="84"/>
    </row>
    <row r="36" spans="1:8" ht="15.75">
      <c r="A36" s="52"/>
      <c r="B36" s="52"/>
      <c r="C36" s="52"/>
      <c r="F36" s="84"/>
      <c r="G36" s="84"/>
      <c r="H36" s="84"/>
    </row>
    <row r="37" spans="1:8" ht="15.75">
      <c r="A37" s="52"/>
      <c r="B37" s="52"/>
      <c r="C37" s="52"/>
      <c r="F37" s="84"/>
      <c r="G37" s="90" t="s">
        <v>58</v>
      </c>
      <c r="H37" s="84"/>
    </row>
    <row r="38" spans="1:8" ht="15.75">
      <c r="A38" s="52"/>
      <c r="B38" s="52"/>
      <c r="C38" s="52"/>
      <c r="F38" s="84">
        <v>7</v>
      </c>
      <c r="G38" s="84"/>
      <c r="H38" s="84"/>
    </row>
    <row r="39" spans="1:8" ht="15.75">
      <c r="A39" s="52"/>
      <c r="B39" s="52"/>
      <c r="C39" s="52"/>
      <c r="F39" s="85">
        <v>3</v>
      </c>
      <c r="G39" s="86" t="s">
        <v>88</v>
      </c>
      <c r="H39" s="86">
        <v>213</v>
      </c>
    </row>
    <row r="40" spans="1:8" ht="15.75">
      <c r="A40" s="52"/>
      <c r="B40" s="52"/>
      <c r="C40" s="52"/>
      <c r="F40" s="85">
        <v>7</v>
      </c>
      <c r="G40" s="86" t="s">
        <v>125</v>
      </c>
      <c r="H40" s="86">
        <v>211</v>
      </c>
    </row>
    <row r="41" spans="1:9" ht="15.75">
      <c r="A41" s="52"/>
      <c r="B41" s="52"/>
      <c r="C41" s="52"/>
      <c r="F41" s="84">
        <v>8</v>
      </c>
      <c r="G41" s="84"/>
      <c r="H41" s="52"/>
      <c r="I41" s="52"/>
    </row>
    <row r="42" spans="1:3" ht="15.75">
      <c r="A42" s="52"/>
      <c r="B42" s="52"/>
      <c r="C42" s="52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37">
      <selection activeCell="P58" sqref="P58"/>
    </sheetView>
  </sheetViews>
  <sheetFormatPr defaultColWidth="9.140625" defaultRowHeight="12.75"/>
  <cols>
    <col min="1" max="1" width="4.00390625" style="0" customWidth="1"/>
    <col min="2" max="2" width="17.7109375" style="0" customWidth="1"/>
    <col min="3" max="8" width="7.0039062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59</v>
      </c>
      <c r="B5" s="3"/>
      <c r="D5" s="4"/>
      <c r="O5" s="5"/>
      <c r="P5" s="5"/>
    </row>
    <row r="6" spans="5:16" s="6" customFormat="1" ht="14.25" customHeight="1">
      <c r="E6" s="7" t="s">
        <v>70</v>
      </c>
      <c r="G6" s="7" t="s">
        <v>71</v>
      </c>
      <c r="H6" s="7"/>
      <c r="O6" s="8"/>
      <c r="P6" s="8"/>
    </row>
    <row r="7" spans="15:16" s="6" customFormat="1" ht="10.5" customHeight="1" thickBot="1">
      <c r="O7" s="8"/>
      <c r="P7" s="8"/>
    </row>
    <row r="8" spans="1:13" ht="13.5" thickBot="1">
      <c r="A8" s="9"/>
      <c r="B8" s="10" t="s">
        <v>3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4</v>
      </c>
      <c r="J8" s="10" t="s">
        <v>5</v>
      </c>
      <c r="K8" s="10" t="s">
        <v>6</v>
      </c>
      <c r="L8" s="10" t="s">
        <v>7</v>
      </c>
      <c r="M8" s="13" t="s">
        <v>8</v>
      </c>
    </row>
    <row r="9" spans="1:13" ht="15.75" thickBot="1">
      <c r="A9" s="95">
        <v>31</v>
      </c>
      <c r="B9" s="96" t="s">
        <v>123</v>
      </c>
      <c r="C9" s="97">
        <v>298</v>
      </c>
      <c r="D9" s="98">
        <v>262</v>
      </c>
      <c r="E9" s="99">
        <v>227</v>
      </c>
      <c r="F9" s="98">
        <v>205</v>
      </c>
      <c r="G9" s="99">
        <v>192</v>
      </c>
      <c r="H9" s="98">
        <v>218</v>
      </c>
      <c r="I9" s="100">
        <f aca="true" t="shared" si="0" ref="I9:I50">IF(C9&lt;&gt;"",SUM(C9:H9),"")</f>
        <v>1402</v>
      </c>
      <c r="J9" s="101">
        <f aca="true" t="shared" si="1" ref="J9:J50">IF(C9&lt;&gt;"",AVERAGE(C9:H9),"")</f>
        <v>233.66666666666666</v>
      </c>
      <c r="K9" s="102">
        <f aca="true" t="shared" si="2" ref="K9:K50">IF(C9&lt;&gt;"",MAX(C9:H9),"")</f>
        <v>298</v>
      </c>
      <c r="L9" s="102">
        <f aca="true" t="shared" si="3" ref="L9:L50">IF(D9&lt;&gt;"",MAX(C9:H9)-MIN(C9:H9),"")</f>
        <v>106</v>
      </c>
      <c r="M9" s="100">
        <v>1</v>
      </c>
    </row>
    <row r="10" spans="1:13" ht="15.75" thickBot="1">
      <c r="A10" s="103">
        <v>5</v>
      </c>
      <c r="B10" s="104" t="s">
        <v>88</v>
      </c>
      <c r="C10" s="105">
        <v>213</v>
      </c>
      <c r="D10" s="106">
        <v>245</v>
      </c>
      <c r="E10" s="107">
        <v>216</v>
      </c>
      <c r="F10" s="106">
        <v>229</v>
      </c>
      <c r="G10" s="107">
        <v>228</v>
      </c>
      <c r="H10" s="106">
        <v>219</v>
      </c>
      <c r="I10" s="100">
        <f t="shared" si="0"/>
        <v>1350</v>
      </c>
      <c r="J10" s="101">
        <f t="shared" si="1"/>
        <v>225</v>
      </c>
      <c r="K10" s="102">
        <f t="shared" si="2"/>
        <v>245</v>
      </c>
      <c r="L10" s="102">
        <f t="shared" si="3"/>
        <v>32</v>
      </c>
      <c r="M10" s="100">
        <v>2</v>
      </c>
    </row>
    <row r="11" spans="1:13" ht="15.75" thickBot="1">
      <c r="A11" s="103">
        <v>48</v>
      </c>
      <c r="B11" s="104" t="s">
        <v>106</v>
      </c>
      <c r="C11" s="97">
        <v>209</v>
      </c>
      <c r="D11" s="99">
        <v>200</v>
      </c>
      <c r="E11" s="107">
        <v>214</v>
      </c>
      <c r="F11" s="106">
        <v>225</v>
      </c>
      <c r="G11" s="107">
        <v>211</v>
      </c>
      <c r="H11" s="106">
        <v>189</v>
      </c>
      <c r="I11" s="100">
        <f t="shared" si="0"/>
        <v>1248</v>
      </c>
      <c r="J11" s="101">
        <f t="shared" si="1"/>
        <v>208</v>
      </c>
      <c r="K11" s="102">
        <f t="shared" si="2"/>
        <v>225</v>
      </c>
      <c r="L11" s="102">
        <f t="shared" si="3"/>
        <v>36</v>
      </c>
      <c r="M11" s="100">
        <v>3</v>
      </c>
    </row>
    <row r="12" spans="1:13" ht="15.75" thickBot="1">
      <c r="A12" s="103">
        <v>45</v>
      </c>
      <c r="B12" s="104" t="s">
        <v>108</v>
      </c>
      <c r="C12" s="97">
        <v>192</v>
      </c>
      <c r="D12" s="99">
        <v>259</v>
      </c>
      <c r="E12" s="107">
        <v>200</v>
      </c>
      <c r="F12" s="106">
        <v>254</v>
      </c>
      <c r="G12" s="107">
        <v>156</v>
      </c>
      <c r="H12" s="106">
        <v>182</v>
      </c>
      <c r="I12" s="100">
        <f t="shared" si="0"/>
        <v>1243</v>
      </c>
      <c r="J12" s="101">
        <f t="shared" si="1"/>
        <v>207.16666666666666</v>
      </c>
      <c r="K12" s="102">
        <f t="shared" si="2"/>
        <v>259</v>
      </c>
      <c r="L12" s="102">
        <f t="shared" si="3"/>
        <v>103</v>
      </c>
      <c r="M12" s="100">
        <v>4</v>
      </c>
    </row>
    <row r="13" spans="1:13" ht="15.75" thickBot="1">
      <c r="A13" s="103">
        <v>23</v>
      </c>
      <c r="B13" s="104" t="s">
        <v>98</v>
      </c>
      <c r="C13" s="97">
        <v>203</v>
      </c>
      <c r="D13" s="108">
        <v>252</v>
      </c>
      <c r="E13" s="99">
        <v>199</v>
      </c>
      <c r="F13" s="98">
        <v>203</v>
      </c>
      <c r="G13" s="99">
        <v>182</v>
      </c>
      <c r="H13" s="97">
        <v>199</v>
      </c>
      <c r="I13" s="100">
        <f t="shared" si="0"/>
        <v>1238</v>
      </c>
      <c r="J13" s="101">
        <f t="shared" si="1"/>
        <v>206.33333333333334</v>
      </c>
      <c r="K13" s="102">
        <f t="shared" si="2"/>
        <v>252</v>
      </c>
      <c r="L13" s="102">
        <f t="shared" si="3"/>
        <v>70</v>
      </c>
      <c r="M13" s="100">
        <v>5</v>
      </c>
    </row>
    <row r="14" spans="1:13" ht="15.75" thickBot="1">
      <c r="A14" s="103">
        <v>25</v>
      </c>
      <c r="B14" s="104" t="s">
        <v>83</v>
      </c>
      <c r="C14" s="109">
        <v>179</v>
      </c>
      <c r="D14" s="110">
        <v>193</v>
      </c>
      <c r="E14" s="111">
        <v>208</v>
      </c>
      <c r="F14" s="110">
        <v>226</v>
      </c>
      <c r="G14" s="111">
        <v>223</v>
      </c>
      <c r="H14" s="110">
        <v>206</v>
      </c>
      <c r="I14" s="100">
        <f t="shared" si="0"/>
        <v>1235</v>
      </c>
      <c r="J14" s="101">
        <f t="shared" si="1"/>
        <v>205.83333333333334</v>
      </c>
      <c r="K14" s="102">
        <f t="shared" si="2"/>
        <v>226</v>
      </c>
      <c r="L14" s="102">
        <f t="shared" si="3"/>
        <v>47</v>
      </c>
      <c r="M14" s="100">
        <v>6</v>
      </c>
    </row>
    <row r="15" spans="1:13" ht="15.75" thickBot="1">
      <c r="A15" s="103">
        <v>30</v>
      </c>
      <c r="B15" s="104" t="s">
        <v>102</v>
      </c>
      <c r="C15" s="97">
        <v>178</v>
      </c>
      <c r="D15" s="99">
        <v>253</v>
      </c>
      <c r="E15" s="99">
        <v>208</v>
      </c>
      <c r="F15" s="99">
        <v>248</v>
      </c>
      <c r="G15" s="99">
        <v>173</v>
      </c>
      <c r="H15" s="99">
        <v>173</v>
      </c>
      <c r="I15" s="100">
        <f t="shared" si="0"/>
        <v>1233</v>
      </c>
      <c r="J15" s="101">
        <f t="shared" si="1"/>
        <v>205.5</v>
      </c>
      <c r="K15" s="102">
        <f t="shared" si="2"/>
        <v>253</v>
      </c>
      <c r="L15" s="102">
        <f t="shared" si="3"/>
        <v>80</v>
      </c>
      <c r="M15" s="100">
        <v>7</v>
      </c>
    </row>
    <row r="16" spans="1:13" ht="15.75" thickBot="1">
      <c r="A16" s="103">
        <v>6</v>
      </c>
      <c r="B16" s="104" t="s">
        <v>75</v>
      </c>
      <c r="C16" s="97">
        <v>222</v>
      </c>
      <c r="D16" s="98">
        <v>210</v>
      </c>
      <c r="E16" s="107">
        <v>237</v>
      </c>
      <c r="F16" s="106">
        <v>221</v>
      </c>
      <c r="G16" s="107">
        <v>203</v>
      </c>
      <c r="H16" s="106">
        <v>138</v>
      </c>
      <c r="I16" s="100">
        <f t="shared" si="0"/>
        <v>1231</v>
      </c>
      <c r="J16" s="101">
        <f t="shared" si="1"/>
        <v>205.16666666666666</v>
      </c>
      <c r="K16" s="102">
        <f t="shared" si="2"/>
        <v>237</v>
      </c>
      <c r="L16" s="102">
        <f t="shared" si="3"/>
        <v>99</v>
      </c>
      <c r="M16" s="100">
        <v>8</v>
      </c>
    </row>
    <row r="17" spans="1:13" ht="15.75" thickBot="1">
      <c r="A17" s="95">
        <v>44</v>
      </c>
      <c r="B17" s="96" t="s">
        <v>122</v>
      </c>
      <c r="C17" s="97">
        <v>167</v>
      </c>
      <c r="D17" s="98">
        <v>187</v>
      </c>
      <c r="E17" s="99">
        <v>200</v>
      </c>
      <c r="F17" s="98">
        <v>267</v>
      </c>
      <c r="G17" s="99">
        <v>241</v>
      </c>
      <c r="H17" s="98">
        <v>169</v>
      </c>
      <c r="I17" s="100">
        <f t="shared" si="0"/>
        <v>1231</v>
      </c>
      <c r="J17" s="101">
        <f t="shared" si="1"/>
        <v>205.16666666666666</v>
      </c>
      <c r="K17" s="102">
        <f t="shared" si="2"/>
        <v>267</v>
      </c>
      <c r="L17" s="102">
        <f t="shared" si="3"/>
        <v>100</v>
      </c>
      <c r="M17" s="100">
        <v>9</v>
      </c>
    </row>
    <row r="18" spans="1:13" ht="15.75" thickBot="1">
      <c r="A18" s="103">
        <v>22</v>
      </c>
      <c r="B18" s="104" t="s">
        <v>89</v>
      </c>
      <c r="C18" s="112">
        <v>205</v>
      </c>
      <c r="D18" s="113">
        <v>196</v>
      </c>
      <c r="E18" s="114">
        <v>215</v>
      </c>
      <c r="F18" s="113">
        <v>235</v>
      </c>
      <c r="G18" s="114">
        <v>173</v>
      </c>
      <c r="H18" s="115">
        <v>206</v>
      </c>
      <c r="I18" s="100">
        <f t="shared" si="0"/>
        <v>1230</v>
      </c>
      <c r="J18" s="101">
        <f t="shared" si="1"/>
        <v>205</v>
      </c>
      <c r="K18" s="102">
        <f t="shared" si="2"/>
        <v>235</v>
      </c>
      <c r="L18" s="102">
        <f t="shared" si="3"/>
        <v>62</v>
      </c>
      <c r="M18" s="100">
        <v>10</v>
      </c>
    </row>
    <row r="19" spans="1:13" ht="15.75" thickBot="1">
      <c r="A19" s="103">
        <v>21</v>
      </c>
      <c r="B19" s="104" t="s">
        <v>94</v>
      </c>
      <c r="C19" s="97">
        <v>176</v>
      </c>
      <c r="D19" s="98">
        <v>205</v>
      </c>
      <c r="E19" s="99">
        <v>226</v>
      </c>
      <c r="F19" s="98">
        <v>187</v>
      </c>
      <c r="G19" s="99">
        <v>195</v>
      </c>
      <c r="H19" s="98">
        <v>224</v>
      </c>
      <c r="I19" s="100">
        <f t="shared" si="0"/>
        <v>1213</v>
      </c>
      <c r="J19" s="101">
        <f t="shared" si="1"/>
        <v>202.16666666666666</v>
      </c>
      <c r="K19" s="102">
        <f t="shared" si="2"/>
        <v>226</v>
      </c>
      <c r="L19" s="102">
        <f t="shared" si="3"/>
        <v>50</v>
      </c>
      <c r="M19" s="100">
        <v>11</v>
      </c>
    </row>
    <row r="20" spans="1:13" ht="15.75" thickBot="1">
      <c r="A20" s="103">
        <v>14</v>
      </c>
      <c r="B20" s="104" t="s">
        <v>91</v>
      </c>
      <c r="C20" s="97">
        <v>199</v>
      </c>
      <c r="D20" s="98">
        <v>192</v>
      </c>
      <c r="E20" s="99">
        <v>221</v>
      </c>
      <c r="F20" s="98">
        <v>177</v>
      </c>
      <c r="G20" s="99">
        <v>204</v>
      </c>
      <c r="H20" s="98">
        <v>214</v>
      </c>
      <c r="I20" s="100">
        <f t="shared" si="0"/>
        <v>1207</v>
      </c>
      <c r="J20" s="101">
        <f t="shared" si="1"/>
        <v>201.16666666666666</v>
      </c>
      <c r="K20" s="102">
        <f t="shared" si="2"/>
        <v>221</v>
      </c>
      <c r="L20" s="102">
        <f t="shared" si="3"/>
        <v>44</v>
      </c>
      <c r="M20" s="100">
        <v>12</v>
      </c>
    </row>
    <row r="21" spans="1:13" ht="15.75" thickBot="1">
      <c r="A21" s="95">
        <v>15</v>
      </c>
      <c r="B21" s="96" t="s">
        <v>95</v>
      </c>
      <c r="C21" s="97">
        <v>222</v>
      </c>
      <c r="D21" s="99">
        <v>216</v>
      </c>
      <c r="E21" s="99">
        <v>213</v>
      </c>
      <c r="F21" s="99">
        <v>197</v>
      </c>
      <c r="G21" s="99">
        <v>175</v>
      </c>
      <c r="H21" s="99">
        <v>178</v>
      </c>
      <c r="I21" s="100">
        <f t="shared" si="0"/>
        <v>1201</v>
      </c>
      <c r="J21" s="101">
        <f t="shared" si="1"/>
        <v>200.16666666666666</v>
      </c>
      <c r="K21" s="102">
        <f t="shared" si="2"/>
        <v>222</v>
      </c>
      <c r="L21" s="102">
        <f t="shared" si="3"/>
        <v>47</v>
      </c>
      <c r="M21" s="100">
        <v>13</v>
      </c>
    </row>
    <row r="22" spans="1:13" ht="15.75" thickBot="1">
      <c r="A22" s="103">
        <v>13</v>
      </c>
      <c r="B22" s="116" t="s">
        <v>87</v>
      </c>
      <c r="C22" s="112">
        <v>216</v>
      </c>
      <c r="D22" s="113">
        <v>210</v>
      </c>
      <c r="E22" s="114">
        <v>236</v>
      </c>
      <c r="F22" s="113">
        <v>205</v>
      </c>
      <c r="G22" s="114">
        <v>150</v>
      </c>
      <c r="H22" s="113">
        <v>171</v>
      </c>
      <c r="I22" s="100">
        <f t="shared" si="0"/>
        <v>1188</v>
      </c>
      <c r="J22" s="101">
        <f t="shared" si="1"/>
        <v>198</v>
      </c>
      <c r="K22" s="102">
        <f t="shared" si="2"/>
        <v>236</v>
      </c>
      <c r="L22" s="102">
        <f t="shared" si="3"/>
        <v>86</v>
      </c>
      <c r="M22" s="100">
        <v>14</v>
      </c>
    </row>
    <row r="23" spans="1:13" ht="15.75" thickBot="1">
      <c r="A23" s="103">
        <v>9</v>
      </c>
      <c r="B23" s="104" t="s">
        <v>80</v>
      </c>
      <c r="C23" s="97">
        <v>231</v>
      </c>
      <c r="D23" s="98">
        <v>150</v>
      </c>
      <c r="E23" s="99">
        <v>212</v>
      </c>
      <c r="F23" s="98">
        <v>177</v>
      </c>
      <c r="G23" s="99">
        <v>203</v>
      </c>
      <c r="H23" s="97">
        <v>212</v>
      </c>
      <c r="I23" s="100">
        <f t="shared" si="0"/>
        <v>1185</v>
      </c>
      <c r="J23" s="101">
        <f t="shared" si="1"/>
        <v>197.5</v>
      </c>
      <c r="K23" s="102">
        <f t="shared" si="2"/>
        <v>231</v>
      </c>
      <c r="L23" s="102">
        <f t="shared" si="3"/>
        <v>81</v>
      </c>
      <c r="M23" s="100">
        <v>15</v>
      </c>
    </row>
    <row r="24" spans="1:13" ht="15.75" thickBot="1">
      <c r="A24" s="103">
        <v>29</v>
      </c>
      <c r="B24" s="117" t="s">
        <v>113</v>
      </c>
      <c r="C24" s="105">
        <v>182</v>
      </c>
      <c r="D24" s="106">
        <v>203</v>
      </c>
      <c r="E24" s="107">
        <v>212</v>
      </c>
      <c r="F24" s="106">
        <v>232</v>
      </c>
      <c r="G24" s="107">
        <v>170</v>
      </c>
      <c r="H24" s="106">
        <v>182</v>
      </c>
      <c r="I24" s="100">
        <f t="shared" si="0"/>
        <v>1181</v>
      </c>
      <c r="J24" s="101">
        <f t="shared" si="1"/>
        <v>196.83333333333334</v>
      </c>
      <c r="K24" s="102">
        <f t="shared" si="2"/>
        <v>232</v>
      </c>
      <c r="L24" s="102">
        <f t="shared" si="3"/>
        <v>62</v>
      </c>
      <c r="M24" s="100">
        <v>16</v>
      </c>
    </row>
    <row r="25" spans="1:13" ht="15.75" thickBot="1">
      <c r="A25" s="103">
        <v>10</v>
      </c>
      <c r="B25" s="104" t="s">
        <v>97</v>
      </c>
      <c r="C25" s="105">
        <v>193</v>
      </c>
      <c r="D25" s="106">
        <v>222</v>
      </c>
      <c r="E25" s="118">
        <v>214</v>
      </c>
      <c r="F25" s="106">
        <v>170</v>
      </c>
      <c r="G25" s="107">
        <v>175</v>
      </c>
      <c r="H25" s="106">
        <v>175</v>
      </c>
      <c r="I25" s="100">
        <f t="shared" si="0"/>
        <v>1149</v>
      </c>
      <c r="J25" s="101">
        <f t="shared" si="1"/>
        <v>191.5</v>
      </c>
      <c r="K25" s="102">
        <f t="shared" si="2"/>
        <v>222</v>
      </c>
      <c r="L25" s="102">
        <f t="shared" si="3"/>
        <v>52</v>
      </c>
      <c r="M25" s="100">
        <v>17</v>
      </c>
    </row>
    <row r="26" spans="1:13" ht="15.75" thickBot="1">
      <c r="A26" s="103">
        <v>11</v>
      </c>
      <c r="B26" s="104" t="s">
        <v>78</v>
      </c>
      <c r="C26" s="105">
        <v>183</v>
      </c>
      <c r="D26" s="106">
        <v>178</v>
      </c>
      <c r="E26" s="107">
        <v>196</v>
      </c>
      <c r="F26" s="106">
        <v>153</v>
      </c>
      <c r="G26" s="107">
        <v>240</v>
      </c>
      <c r="H26" s="106">
        <v>187</v>
      </c>
      <c r="I26" s="100">
        <f t="shared" si="0"/>
        <v>1137</v>
      </c>
      <c r="J26" s="101">
        <f t="shared" si="1"/>
        <v>189.5</v>
      </c>
      <c r="K26" s="102">
        <f t="shared" si="2"/>
        <v>240</v>
      </c>
      <c r="L26" s="102">
        <f t="shared" si="3"/>
        <v>87</v>
      </c>
      <c r="M26" s="100">
        <v>18</v>
      </c>
    </row>
    <row r="27" spans="1:13" ht="15.75" thickBot="1">
      <c r="A27" s="95">
        <v>2</v>
      </c>
      <c r="B27" s="96" t="s">
        <v>84</v>
      </c>
      <c r="C27" s="105">
        <v>146</v>
      </c>
      <c r="D27" s="106">
        <v>205</v>
      </c>
      <c r="E27" s="107">
        <v>232</v>
      </c>
      <c r="F27" s="106">
        <v>190</v>
      </c>
      <c r="G27" s="107">
        <v>156</v>
      </c>
      <c r="H27" s="106">
        <v>205</v>
      </c>
      <c r="I27" s="100">
        <f t="shared" si="0"/>
        <v>1134</v>
      </c>
      <c r="J27" s="101">
        <f t="shared" si="1"/>
        <v>189</v>
      </c>
      <c r="K27" s="102">
        <f t="shared" si="2"/>
        <v>232</v>
      </c>
      <c r="L27" s="102">
        <f t="shared" si="3"/>
        <v>86</v>
      </c>
      <c r="M27" s="100">
        <v>19</v>
      </c>
    </row>
    <row r="28" spans="1:13" ht="15.75" thickBot="1">
      <c r="A28" s="95">
        <v>34</v>
      </c>
      <c r="B28" s="96" t="s">
        <v>117</v>
      </c>
      <c r="C28" s="105">
        <v>151</v>
      </c>
      <c r="D28" s="106">
        <v>185</v>
      </c>
      <c r="E28" s="107">
        <v>208</v>
      </c>
      <c r="F28" s="106">
        <v>209</v>
      </c>
      <c r="G28" s="107">
        <v>187</v>
      </c>
      <c r="H28" s="106">
        <v>190</v>
      </c>
      <c r="I28" s="100">
        <f t="shared" si="0"/>
        <v>1130</v>
      </c>
      <c r="J28" s="101">
        <f t="shared" si="1"/>
        <v>188.33333333333334</v>
      </c>
      <c r="K28" s="102">
        <f t="shared" si="2"/>
        <v>209</v>
      </c>
      <c r="L28" s="102">
        <f t="shared" si="3"/>
        <v>58</v>
      </c>
      <c r="M28" s="100">
        <v>20</v>
      </c>
    </row>
    <row r="29" spans="1:13" ht="15.75" thickBot="1">
      <c r="A29" s="103">
        <v>20</v>
      </c>
      <c r="B29" s="96" t="s">
        <v>92</v>
      </c>
      <c r="C29" s="105">
        <v>219</v>
      </c>
      <c r="D29" s="106">
        <v>164</v>
      </c>
      <c r="E29" s="107">
        <v>175</v>
      </c>
      <c r="F29" s="106">
        <v>176</v>
      </c>
      <c r="G29" s="107">
        <v>204</v>
      </c>
      <c r="H29" s="106">
        <v>180</v>
      </c>
      <c r="I29" s="100">
        <f t="shared" si="0"/>
        <v>1118</v>
      </c>
      <c r="J29" s="101">
        <f t="shared" si="1"/>
        <v>186.33333333333334</v>
      </c>
      <c r="K29" s="102">
        <f t="shared" si="2"/>
        <v>219</v>
      </c>
      <c r="L29" s="102">
        <f t="shared" si="3"/>
        <v>55</v>
      </c>
      <c r="M29" s="100">
        <v>21</v>
      </c>
    </row>
    <row r="30" spans="1:13" ht="15.75" thickBot="1">
      <c r="A30" s="120">
        <v>26</v>
      </c>
      <c r="B30" s="104" t="s">
        <v>103</v>
      </c>
      <c r="C30" s="105">
        <v>151</v>
      </c>
      <c r="D30" s="106">
        <v>169</v>
      </c>
      <c r="E30" s="107">
        <v>189</v>
      </c>
      <c r="F30" s="106">
        <v>186</v>
      </c>
      <c r="G30" s="107">
        <v>224</v>
      </c>
      <c r="H30" s="106">
        <v>192</v>
      </c>
      <c r="I30" s="100">
        <f t="shared" si="0"/>
        <v>1111</v>
      </c>
      <c r="J30" s="101">
        <f t="shared" si="1"/>
        <v>185.16666666666666</v>
      </c>
      <c r="K30" s="102">
        <f t="shared" si="2"/>
        <v>224</v>
      </c>
      <c r="L30" s="102">
        <f t="shared" si="3"/>
        <v>73</v>
      </c>
      <c r="M30" s="100">
        <v>22</v>
      </c>
    </row>
    <row r="31" spans="1:13" ht="15.75" thickBot="1">
      <c r="A31" s="103">
        <v>40</v>
      </c>
      <c r="B31" s="104" t="s">
        <v>116</v>
      </c>
      <c r="C31" s="105">
        <v>177</v>
      </c>
      <c r="D31" s="106">
        <v>147</v>
      </c>
      <c r="E31" s="107">
        <v>237</v>
      </c>
      <c r="F31" s="106">
        <v>177</v>
      </c>
      <c r="G31" s="107">
        <v>179</v>
      </c>
      <c r="H31" s="106">
        <v>189</v>
      </c>
      <c r="I31" s="100">
        <f t="shared" si="0"/>
        <v>1106</v>
      </c>
      <c r="J31" s="101">
        <f t="shared" si="1"/>
        <v>184.33333333333334</v>
      </c>
      <c r="K31" s="102">
        <f t="shared" si="2"/>
        <v>237</v>
      </c>
      <c r="L31" s="102">
        <f t="shared" si="3"/>
        <v>90</v>
      </c>
      <c r="M31" s="100">
        <v>23</v>
      </c>
    </row>
    <row r="32" spans="1:13" ht="15.75" thickBot="1">
      <c r="A32" s="120">
        <v>27</v>
      </c>
      <c r="B32" s="104" t="s">
        <v>107</v>
      </c>
      <c r="C32" s="105">
        <v>171</v>
      </c>
      <c r="D32" s="106">
        <v>186</v>
      </c>
      <c r="E32" s="107">
        <v>169</v>
      </c>
      <c r="F32" s="106">
        <v>182</v>
      </c>
      <c r="G32" s="107">
        <v>197</v>
      </c>
      <c r="H32" s="106">
        <v>191</v>
      </c>
      <c r="I32" s="100">
        <f t="shared" si="0"/>
        <v>1096</v>
      </c>
      <c r="J32" s="101">
        <f t="shared" si="1"/>
        <v>182.66666666666666</v>
      </c>
      <c r="K32" s="102">
        <f t="shared" si="2"/>
        <v>197</v>
      </c>
      <c r="L32" s="102">
        <f t="shared" si="3"/>
        <v>28</v>
      </c>
      <c r="M32" s="100">
        <v>24</v>
      </c>
    </row>
    <row r="33" spans="1:13" ht="15.75" thickBot="1">
      <c r="A33" s="120">
        <v>8</v>
      </c>
      <c r="B33" s="104" t="s">
        <v>96</v>
      </c>
      <c r="C33" s="105">
        <v>178</v>
      </c>
      <c r="D33" s="106">
        <v>197</v>
      </c>
      <c r="E33" s="107">
        <v>235</v>
      </c>
      <c r="F33" s="106">
        <v>139</v>
      </c>
      <c r="G33" s="107">
        <v>152</v>
      </c>
      <c r="H33" s="106">
        <v>168</v>
      </c>
      <c r="I33" s="100">
        <f t="shared" si="0"/>
        <v>1069</v>
      </c>
      <c r="J33" s="101">
        <f t="shared" si="1"/>
        <v>178.16666666666666</v>
      </c>
      <c r="K33" s="102">
        <f t="shared" si="2"/>
        <v>235</v>
      </c>
      <c r="L33" s="102">
        <f t="shared" si="3"/>
        <v>96</v>
      </c>
      <c r="M33" s="100">
        <v>25</v>
      </c>
    </row>
    <row r="34" spans="1:13" ht="15.75" thickBot="1">
      <c r="A34" s="120">
        <v>17</v>
      </c>
      <c r="B34" s="104" t="s">
        <v>93</v>
      </c>
      <c r="C34" s="105">
        <v>170</v>
      </c>
      <c r="D34" s="106">
        <v>231</v>
      </c>
      <c r="E34" s="107">
        <v>158</v>
      </c>
      <c r="F34" s="106">
        <v>160</v>
      </c>
      <c r="G34" s="107">
        <v>178</v>
      </c>
      <c r="H34" s="106">
        <v>171</v>
      </c>
      <c r="I34" s="100">
        <f t="shared" si="0"/>
        <v>1068</v>
      </c>
      <c r="J34" s="101">
        <f t="shared" si="1"/>
        <v>178</v>
      </c>
      <c r="K34" s="102">
        <f t="shared" si="2"/>
        <v>231</v>
      </c>
      <c r="L34" s="102">
        <f t="shared" si="3"/>
        <v>73</v>
      </c>
      <c r="M34" s="100">
        <v>26</v>
      </c>
    </row>
    <row r="35" spans="1:13" ht="15.75" thickBot="1">
      <c r="A35" s="120">
        <v>35</v>
      </c>
      <c r="B35" s="104" t="s">
        <v>114</v>
      </c>
      <c r="C35" s="105">
        <v>211</v>
      </c>
      <c r="D35" s="106">
        <v>215</v>
      </c>
      <c r="E35" s="107">
        <v>147</v>
      </c>
      <c r="F35" s="106">
        <v>161</v>
      </c>
      <c r="G35" s="107">
        <v>179</v>
      </c>
      <c r="H35" s="106">
        <v>154</v>
      </c>
      <c r="I35" s="100">
        <f t="shared" si="0"/>
        <v>1067</v>
      </c>
      <c r="J35" s="101">
        <f t="shared" si="1"/>
        <v>177.83333333333334</v>
      </c>
      <c r="K35" s="102">
        <f t="shared" si="2"/>
        <v>215</v>
      </c>
      <c r="L35" s="102">
        <f t="shared" si="3"/>
        <v>68</v>
      </c>
      <c r="M35" s="100">
        <v>27</v>
      </c>
    </row>
    <row r="36" spans="1:13" ht="15.75" thickBot="1">
      <c r="A36" s="120">
        <v>46</v>
      </c>
      <c r="B36" s="104" t="s">
        <v>105</v>
      </c>
      <c r="C36" s="105">
        <v>177</v>
      </c>
      <c r="D36" s="106">
        <v>184</v>
      </c>
      <c r="E36" s="107">
        <v>188</v>
      </c>
      <c r="F36" s="106">
        <v>194</v>
      </c>
      <c r="G36" s="107">
        <v>158</v>
      </c>
      <c r="H36" s="106">
        <v>148</v>
      </c>
      <c r="I36" s="100">
        <f t="shared" si="0"/>
        <v>1049</v>
      </c>
      <c r="J36" s="101">
        <f t="shared" si="1"/>
        <v>174.83333333333334</v>
      </c>
      <c r="K36" s="102">
        <f t="shared" si="2"/>
        <v>194</v>
      </c>
      <c r="L36" s="102">
        <f t="shared" si="3"/>
        <v>46</v>
      </c>
      <c r="M36" s="100">
        <v>28</v>
      </c>
    </row>
    <row r="37" spans="1:13" ht="15.75" thickBot="1">
      <c r="A37" s="120">
        <v>18</v>
      </c>
      <c r="B37" s="104" t="s">
        <v>79</v>
      </c>
      <c r="C37" s="105">
        <v>159</v>
      </c>
      <c r="D37" s="106">
        <v>173</v>
      </c>
      <c r="E37" s="107">
        <v>169</v>
      </c>
      <c r="F37" s="106">
        <v>197</v>
      </c>
      <c r="G37" s="107">
        <v>172</v>
      </c>
      <c r="H37" s="106">
        <v>178</v>
      </c>
      <c r="I37" s="100">
        <f t="shared" si="0"/>
        <v>1048</v>
      </c>
      <c r="J37" s="101">
        <f t="shared" si="1"/>
        <v>174.66666666666666</v>
      </c>
      <c r="K37" s="102">
        <f t="shared" si="2"/>
        <v>197</v>
      </c>
      <c r="L37" s="102">
        <f t="shared" si="3"/>
        <v>38</v>
      </c>
      <c r="M37" s="100">
        <v>29</v>
      </c>
    </row>
    <row r="38" spans="1:13" ht="15.75" thickBot="1">
      <c r="A38" s="120">
        <v>28</v>
      </c>
      <c r="B38" s="104" t="s">
        <v>104</v>
      </c>
      <c r="C38" s="105">
        <v>168</v>
      </c>
      <c r="D38" s="106">
        <v>172</v>
      </c>
      <c r="E38" s="118">
        <v>211</v>
      </c>
      <c r="F38" s="106">
        <v>169</v>
      </c>
      <c r="G38" s="107">
        <v>145</v>
      </c>
      <c r="H38" s="106">
        <v>178</v>
      </c>
      <c r="I38" s="100">
        <f t="shared" si="0"/>
        <v>1043</v>
      </c>
      <c r="J38" s="101">
        <f t="shared" si="1"/>
        <v>173.83333333333334</v>
      </c>
      <c r="K38" s="102">
        <f t="shared" si="2"/>
        <v>211</v>
      </c>
      <c r="L38" s="102">
        <f t="shared" si="3"/>
        <v>66</v>
      </c>
      <c r="M38" s="100">
        <v>30</v>
      </c>
    </row>
    <row r="39" spans="1:13" ht="15.75" thickBot="1">
      <c r="A39" s="120">
        <v>24</v>
      </c>
      <c r="B39" s="104" t="s">
        <v>99</v>
      </c>
      <c r="C39" s="105">
        <v>162</v>
      </c>
      <c r="D39" s="106">
        <v>199</v>
      </c>
      <c r="E39" s="107">
        <v>153</v>
      </c>
      <c r="F39" s="106">
        <v>185</v>
      </c>
      <c r="G39" s="107">
        <v>176</v>
      </c>
      <c r="H39" s="106">
        <v>162</v>
      </c>
      <c r="I39" s="100">
        <f t="shared" si="0"/>
        <v>1037</v>
      </c>
      <c r="J39" s="101">
        <f t="shared" si="1"/>
        <v>172.83333333333334</v>
      </c>
      <c r="K39" s="102">
        <f t="shared" si="2"/>
        <v>199</v>
      </c>
      <c r="L39" s="102">
        <f t="shared" si="3"/>
        <v>46</v>
      </c>
      <c r="M39" s="100">
        <v>31</v>
      </c>
    </row>
    <row r="40" spans="1:13" ht="15.75" thickBot="1">
      <c r="A40" s="120">
        <v>19</v>
      </c>
      <c r="B40" s="104" t="s">
        <v>81</v>
      </c>
      <c r="C40" s="105">
        <v>145</v>
      </c>
      <c r="D40" s="106">
        <v>173</v>
      </c>
      <c r="E40" s="107">
        <v>186</v>
      </c>
      <c r="F40" s="106">
        <v>190</v>
      </c>
      <c r="G40" s="107">
        <v>192</v>
      </c>
      <c r="H40" s="106">
        <v>146</v>
      </c>
      <c r="I40" s="100">
        <f t="shared" si="0"/>
        <v>1032</v>
      </c>
      <c r="J40" s="101">
        <f t="shared" si="1"/>
        <v>172</v>
      </c>
      <c r="K40" s="102">
        <f t="shared" si="2"/>
        <v>192</v>
      </c>
      <c r="L40" s="102">
        <f t="shared" si="3"/>
        <v>47</v>
      </c>
      <c r="M40" s="100">
        <v>32</v>
      </c>
    </row>
    <row r="41" spans="1:13" ht="15.75" thickBot="1">
      <c r="A41" s="120">
        <v>3</v>
      </c>
      <c r="B41" s="96" t="s">
        <v>90</v>
      </c>
      <c r="C41" s="105">
        <v>223</v>
      </c>
      <c r="D41" s="106">
        <v>147</v>
      </c>
      <c r="E41" s="107">
        <v>202</v>
      </c>
      <c r="F41" s="106">
        <v>166</v>
      </c>
      <c r="G41" s="107">
        <v>128</v>
      </c>
      <c r="H41" s="106">
        <v>165</v>
      </c>
      <c r="I41" s="100">
        <f t="shared" si="0"/>
        <v>1031</v>
      </c>
      <c r="J41" s="101">
        <f t="shared" si="1"/>
        <v>171.83333333333334</v>
      </c>
      <c r="K41" s="102">
        <f t="shared" si="2"/>
        <v>223</v>
      </c>
      <c r="L41" s="102">
        <f t="shared" si="3"/>
        <v>95</v>
      </c>
      <c r="M41" s="100">
        <v>33</v>
      </c>
    </row>
    <row r="42" spans="1:13" ht="15.75" thickBot="1">
      <c r="A42" s="120">
        <v>43</v>
      </c>
      <c r="B42" s="104" t="s">
        <v>109</v>
      </c>
      <c r="C42" s="105">
        <v>126</v>
      </c>
      <c r="D42" s="106">
        <v>177</v>
      </c>
      <c r="E42" s="107">
        <v>198</v>
      </c>
      <c r="F42" s="106">
        <v>178</v>
      </c>
      <c r="G42" s="107">
        <v>179</v>
      </c>
      <c r="H42" s="106">
        <v>158</v>
      </c>
      <c r="I42" s="100">
        <f t="shared" si="0"/>
        <v>1016</v>
      </c>
      <c r="J42" s="101">
        <f t="shared" si="1"/>
        <v>169.33333333333334</v>
      </c>
      <c r="K42" s="102">
        <f t="shared" si="2"/>
        <v>198</v>
      </c>
      <c r="L42" s="102">
        <f t="shared" si="3"/>
        <v>72</v>
      </c>
      <c r="M42" s="100">
        <v>34</v>
      </c>
    </row>
    <row r="43" spans="1:13" ht="15.75" thickBot="1">
      <c r="A43" s="120">
        <v>49</v>
      </c>
      <c r="B43" s="104" t="s">
        <v>115</v>
      </c>
      <c r="C43" s="105">
        <v>158</v>
      </c>
      <c r="D43" s="106">
        <v>206</v>
      </c>
      <c r="E43" s="107">
        <v>162</v>
      </c>
      <c r="F43" s="106">
        <v>178</v>
      </c>
      <c r="G43" s="107">
        <v>110</v>
      </c>
      <c r="H43" s="106">
        <v>168</v>
      </c>
      <c r="I43" s="100">
        <f t="shared" si="0"/>
        <v>982</v>
      </c>
      <c r="J43" s="101">
        <f t="shared" si="1"/>
        <v>163.66666666666666</v>
      </c>
      <c r="K43" s="102">
        <f t="shared" si="2"/>
        <v>206</v>
      </c>
      <c r="L43" s="102">
        <f t="shared" si="3"/>
        <v>96</v>
      </c>
      <c r="M43" s="100">
        <v>35</v>
      </c>
    </row>
    <row r="44" spans="1:13" ht="15.75" thickBot="1">
      <c r="A44" s="120">
        <v>39</v>
      </c>
      <c r="B44" s="104" t="s">
        <v>110</v>
      </c>
      <c r="C44" s="105">
        <v>138</v>
      </c>
      <c r="D44" s="106">
        <v>152</v>
      </c>
      <c r="E44" s="107">
        <v>153</v>
      </c>
      <c r="F44" s="106">
        <v>198</v>
      </c>
      <c r="G44" s="107">
        <v>149</v>
      </c>
      <c r="H44" s="106">
        <v>158</v>
      </c>
      <c r="I44" s="100">
        <f t="shared" si="0"/>
        <v>948</v>
      </c>
      <c r="J44" s="101">
        <f t="shared" si="1"/>
        <v>158</v>
      </c>
      <c r="K44" s="102">
        <f t="shared" si="2"/>
        <v>198</v>
      </c>
      <c r="L44" s="102">
        <f t="shared" si="3"/>
        <v>60</v>
      </c>
      <c r="M44" s="100">
        <v>36</v>
      </c>
    </row>
    <row r="45" spans="1:13" ht="15.75" thickBot="1">
      <c r="A45" s="119">
        <v>36</v>
      </c>
      <c r="B45" s="96" t="s">
        <v>119</v>
      </c>
      <c r="C45" s="105">
        <v>196</v>
      </c>
      <c r="D45" s="106">
        <v>153</v>
      </c>
      <c r="E45" s="107">
        <v>177</v>
      </c>
      <c r="F45" s="106">
        <v>140</v>
      </c>
      <c r="G45" s="107">
        <v>116</v>
      </c>
      <c r="H45" s="106">
        <v>134</v>
      </c>
      <c r="I45" s="100">
        <f t="shared" si="0"/>
        <v>916</v>
      </c>
      <c r="J45" s="101">
        <f t="shared" si="1"/>
        <v>152.66666666666666</v>
      </c>
      <c r="K45" s="102">
        <f t="shared" si="2"/>
        <v>196</v>
      </c>
      <c r="L45" s="102">
        <f t="shared" si="3"/>
        <v>80</v>
      </c>
      <c r="M45" s="100">
        <v>37</v>
      </c>
    </row>
    <row r="46" spans="1:13" ht="15.75" thickBot="1">
      <c r="A46" s="120">
        <v>1</v>
      </c>
      <c r="B46" s="104" t="s">
        <v>76</v>
      </c>
      <c r="C46" s="105">
        <v>159</v>
      </c>
      <c r="D46" s="106">
        <v>97</v>
      </c>
      <c r="E46" s="107">
        <v>160</v>
      </c>
      <c r="F46" s="106">
        <v>179</v>
      </c>
      <c r="G46" s="107">
        <v>164</v>
      </c>
      <c r="H46" s="106">
        <v>153</v>
      </c>
      <c r="I46" s="100">
        <f t="shared" si="0"/>
        <v>912</v>
      </c>
      <c r="J46" s="101">
        <f t="shared" si="1"/>
        <v>152</v>
      </c>
      <c r="K46" s="102">
        <f t="shared" si="2"/>
        <v>179</v>
      </c>
      <c r="L46" s="102">
        <f t="shared" si="3"/>
        <v>82</v>
      </c>
      <c r="M46" s="100">
        <v>38</v>
      </c>
    </row>
    <row r="47" spans="1:13" ht="15.75" thickBot="1">
      <c r="A47" s="120">
        <v>7</v>
      </c>
      <c r="B47" s="104" t="s">
        <v>86</v>
      </c>
      <c r="C47" s="105">
        <v>140</v>
      </c>
      <c r="D47" s="106">
        <v>134</v>
      </c>
      <c r="E47" s="107">
        <v>155</v>
      </c>
      <c r="F47" s="106">
        <v>141</v>
      </c>
      <c r="G47" s="107">
        <v>133</v>
      </c>
      <c r="H47" s="106">
        <v>168</v>
      </c>
      <c r="I47" s="100">
        <f t="shared" si="0"/>
        <v>871</v>
      </c>
      <c r="J47" s="101">
        <f t="shared" si="1"/>
        <v>145.16666666666666</v>
      </c>
      <c r="K47" s="102">
        <f t="shared" si="2"/>
        <v>168</v>
      </c>
      <c r="L47" s="102">
        <f t="shared" si="3"/>
        <v>35</v>
      </c>
      <c r="M47" s="100">
        <v>39</v>
      </c>
    </row>
    <row r="48" spans="1:13" ht="15.75" thickBot="1">
      <c r="A48" s="119">
        <v>42</v>
      </c>
      <c r="B48" s="96" t="s">
        <v>112</v>
      </c>
      <c r="C48" s="105">
        <v>119</v>
      </c>
      <c r="D48" s="106">
        <v>144</v>
      </c>
      <c r="E48" s="107">
        <v>147</v>
      </c>
      <c r="F48" s="106">
        <v>173</v>
      </c>
      <c r="G48" s="107">
        <v>159</v>
      </c>
      <c r="H48" s="106">
        <v>129</v>
      </c>
      <c r="I48" s="100">
        <f t="shared" si="0"/>
        <v>871</v>
      </c>
      <c r="J48" s="101">
        <f t="shared" si="1"/>
        <v>145.16666666666666</v>
      </c>
      <c r="K48" s="102">
        <f t="shared" si="2"/>
        <v>173</v>
      </c>
      <c r="L48" s="102">
        <f t="shared" si="3"/>
        <v>54</v>
      </c>
      <c r="M48" s="100">
        <v>40</v>
      </c>
    </row>
    <row r="49" spans="1:13" ht="15.75" thickBot="1">
      <c r="A49" s="119">
        <v>50</v>
      </c>
      <c r="B49" s="96" t="s">
        <v>124</v>
      </c>
      <c r="C49" s="105">
        <v>136</v>
      </c>
      <c r="D49" s="106">
        <v>183</v>
      </c>
      <c r="E49" s="107">
        <v>148</v>
      </c>
      <c r="F49" s="106">
        <v>139</v>
      </c>
      <c r="G49" s="107">
        <v>119</v>
      </c>
      <c r="H49" s="106">
        <v>137</v>
      </c>
      <c r="I49" s="100">
        <f t="shared" si="0"/>
        <v>862</v>
      </c>
      <c r="J49" s="101">
        <f t="shared" si="1"/>
        <v>143.66666666666666</v>
      </c>
      <c r="K49" s="102">
        <f t="shared" si="2"/>
        <v>183</v>
      </c>
      <c r="L49" s="102">
        <f t="shared" si="3"/>
        <v>64</v>
      </c>
      <c r="M49" s="100">
        <v>41</v>
      </c>
    </row>
    <row r="50" spans="1:13" ht="15.75" thickBot="1">
      <c r="A50" s="120">
        <v>41</v>
      </c>
      <c r="B50" s="104" t="s">
        <v>100</v>
      </c>
      <c r="C50" s="105">
        <v>156</v>
      </c>
      <c r="D50" s="106">
        <v>111</v>
      </c>
      <c r="E50" s="107">
        <v>124</v>
      </c>
      <c r="F50" s="106">
        <v>134</v>
      </c>
      <c r="G50" s="107">
        <v>135</v>
      </c>
      <c r="H50" s="106">
        <v>105</v>
      </c>
      <c r="I50" s="100">
        <f t="shared" si="0"/>
        <v>765</v>
      </c>
      <c r="J50" s="101">
        <f t="shared" si="1"/>
        <v>127.5</v>
      </c>
      <c r="K50" s="102">
        <f t="shared" si="2"/>
        <v>156</v>
      </c>
      <c r="L50" s="102">
        <f t="shared" si="3"/>
        <v>51</v>
      </c>
      <c r="M50" s="100">
        <v>42</v>
      </c>
    </row>
    <row r="51" spans="1:13" ht="13.5" thickBot="1">
      <c r="A51" s="136" t="s">
        <v>9</v>
      </c>
      <c r="B51" s="137"/>
      <c r="C51" s="137"/>
      <c r="D51" s="137"/>
      <c r="E51" s="137"/>
      <c r="F51" s="137"/>
      <c r="G51" s="137"/>
      <c r="H51" s="137"/>
      <c r="I51" s="138"/>
      <c r="J51" s="137"/>
      <c r="K51" s="137"/>
      <c r="L51" s="137"/>
      <c r="M51" s="139"/>
    </row>
    <row r="52" spans="1:13" ht="15" thickBot="1">
      <c r="A52" s="121"/>
      <c r="B52" s="122" t="s">
        <v>3</v>
      </c>
      <c r="C52" s="123">
        <v>1</v>
      </c>
      <c r="D52" s="123">
        <v>2</v>
      </c>
      <c r="E52" s="123">
        <v>3</v>
      </c>
      <c r="F52" s="123">
        <v>4</v>
      </c>
      <c r="G52" s="123">
        <v>5</v>
      </c>
      <c r="H52" s="123">
        <v>6</v>
      </c>
      <c r="I52" s="124" t="s">
        <v>4</v>
      </c>
      <c r="J52" s="124" t="s">
        <v>5</v>
      </c>
      <c r="K52" s="124" t="s">
        <v>6</v>
      </c>
      <c r="L52" s="124" t="s">
        <v>7</v>
      </c>
      <c r="M52" s="124" t="s">
        <v>8</v>
      </c>
    </row>
    <row r="53" spans="1:13" ht="15.75" thickBot="1">
      <c r="A53" s="103">
        <v>4</v>
      </c>
      <c r="B53" s="104" t="s">
        <v>82</v>
      </c>
      <c r="C53" s="105">
        <v>182</v>
      </c>
      <c r="D53" s="106">
        <v>193</v>
      </c>
      <c r="E53" s="107">
        <v>209</v>
      </c>
      <c r="F53" s="106">
        <v>175</v>
      </c>
      <c r="G53" s="107">
        <v>199</v>
      </c>
      <c r="H53" s="106">
        <v>199</v>
      </c>
      <c r="I53" s="125">
        <f aca="true" t="shared" si="4" ref="I53:I60">IF(C53&lt;&gt;"",SUM(C53:H53),"")</f>
        <v>1157</v>
      </c>
      <c r="J53" s="126">
        <f aca="true" t="shared" si="5" ref="J53:J60">IF(C53&lt;&gt;"",AVERAGE(C53:H53),"")</f>
        <v>192.83333333333334</v>
      </c>
      <c r="K53" s="127">
        <f aca="true" t="shared" si="6" ref="K53:K60">IF(C53&lt;&gt;"",MAX(C53:H53),"")</f>
        <v>209</v>
      </c>
      <c r="L53" s="127">
        <f aca="true" t="shared" si="7" ref="L53:L60">IF(D53&lt;&gt;"",MAX(C53:H53)-MIN(C53:H53),"")</f>
        <v>34</v>
      </c>
      <c r="M53" s="125">
        <v>1</v>
      </c>
    </row>
    <row r="54" spans="1:13" ht="15.75" thickBot="1">
      <c r="A54" s="95">
        <v>16</v>
      </c>
      <c r="B54" s="96" t="s">
        <v>85</v>
      </c>
      <c r="C54" s="97">
        <v>179</v>
      </c>
      <c r="D54" s="111">
        <v>168</v>
      </c>
      <c r="E54" s="107">
        <v>255</v>
      </c>
      <c r="F54" s="106">
        <v>169</v>
      </c>
      <c r="G54" s="107">
        <v>194</v>
      </c>
      <c r="H54" s="106">
        <v>146</v>
      </c>
      <c r="I54" s="125">
        <f t="shared" si="4"/>
        <v>1111</v>
      </c>
      <c r="J54" s="126">
        <f t="shared" si="5"/>
        <v>185.16666666666666</v>
      </c>
      <c r="K54" s="127">
        <f t="shared" si="6"/>
        <v>255</v>
      </c>
      <c r="L54" s="127">
        <f t="shared" si="7"/>
        <v>109</v>
      </c>
      <c r="M54" s="128">
        <v>2</v>
      </c>
    </row>
    <row r="55" spans="1:13" ht="15.75" thickBot="1">
      <c r="A55" s="103">
        <v>38</v>
      </c>
      <c r="B55" s="104" t="s">
        <v>111</v>
      </c>
      <c r="C55" s="99">
        <v>165</v>
      </c>
      <c r="D55" s="97">
        <v>147</v>
      </c>
      <c r="E55" s="97">
        <v>182</v>
      </c>
      <c r="F55" s="98">
        <v>186</v>
      </c>
      <c r="G55" s="99">
        <v>219</v>
      </c>
      <c r="H55" s="98">
        <v>193</v>
      </c>
      <c r="I55" s="125">
        <f t="shared" si="4"/>
        <v>1092</v>
      </c>
      <c r="J55" s="126">
        <f t="shared" si="5"/>
        <v>182</v>
      </c>
      <c r="K55" s="127">
        <f t="shared" si="6"/>
        <v>219</v>
      </c>
      <c r="L55" s="127">
        <f t="shared" si="7"/>
        <v>72</v>
      </c>
      <c r="M55" s="128">
        <v>3</v>
      </c>
    </row>
    <row r="56" spans="1:13" ht="15.75" thickBot="1">
      <c r="A56" s="133">
        <v>37</v>
      </c>
      <c r="B56" s="132" t="s">
        <v>120</v>
      </c>
      <c r="C56" s="105">
        <v>172</v>
      </c>
      <c r="D56" s="106">
        <v>174</v>
      </c>
      <c r="E56" s="114">
        <v>184</v>
      </c>
      <c r="F56" s="113">
        <v>220</v>
      </c>
      <c r="G56" s="114">
        <v>144</v>
      </c>
      <c r="H56" s="113">
        <v>165</v>
      </c>
      <c r="I56" s="125">
        <f t="shared" si="4"/>
        <v>1059</v>
      </c>
      <c r="J56" s="126">
        <f t="shared" si="5"/>
        <v>176.5</v>
      </c>
      <c r="K56" s="127">
        <f t="shared" si="6"/>
        <v>220</v>
      </c>
      <c r="L56" s="127">
        <f t="shared" si="7"/>
        <v>76</v>
      </c>
      <c r="M56" s="128">
        <v>4</v>
      </c>
    </row>
    <row r="57" spans="1:13" ht="15.75" thickBot="1">
      <c r="A57" s="130">
        <v>12</v>
      </c>
      <c r="B57" s="104" t="s">
        <v>77</v>
      </c>
      <c r="C57" s="97">
        <v>191</v>
      </c>
      <c r="D57" s="98">
        <v>169</v>
      </c>
      <c r="E57" s="99">
        <v>139</v>
      </c>
      <c r="F57" s="98">
        <v>167</v>
      </c>
      <c r="G57" s="99">
        <v>200</v>
      </c>
      <c r="H57" s="98">
        <v>181</v>
      </c>
      <c r="I57" s="125">
        <f t="shared" si="4"/>
        <v>1047</v>
      </c>
      <c r="J57" s="126">
        <f t="shared" si="5"/>
        <v>174.5</v>
      </c>
      <c r="K57" s="127">
        <f t="shared" si="6"/>
        <v>200</v>
      </c>
      <c r="L57" s="127">
        <f t="shared" si="7"/>
        <v>61</v>
      </c>
      <c r="M57" s="125">
        <v>5</v>
      </c>
    </row>
    <row r="58" spans="1:13" ht="15.75" thickBot="1">
      <c r="A58" s="131">
        <v>32</v>
      </c>
      <c r="B58" s="104" t="s">
        <v>101</v>
      </c>
      <c r="C58" s="105">
        <v>144</v>
      </c>
      <c r="D58" s="106">
        <v>165</v>
      </c>
      <c r="E58" s="107">
        <v>177</v>
      </c>
      <c r="F58" s="106">
        <v>181</v>
      </c>
      <c r="G58" s="107">
        <v>177</v>
      </c>
      <c r="H58" s="106">
        <v>179</v>
      </c>
      <c r="I58" s="125">
        <f t="shared" si="4"/>
        <v>1023</v>
      </c>
      <c r="J58" s="126">
        <f t="shared" si="5"/>
        <v>170.5</v>
      </c>
      <c r="K58" s="127">
        <f t="shared" si="6"/>
        <v>181</v>
      </c>
      <c r="L58" s="127">
        <f t="shared" si="7"/>
        <v>37</v>
      </c>
      <c r="M58" s="128">
        <v>6</v>
      </c>
    </row>
    <row r="59" spans="1:13" ht="15.75" thickBot="1">
      <c r="A59" s="129">
        <v>33</v>
      </c>
      <c r="B59" s="104" t="s">
        <v>118</v>
      </c>
      <c r="C59" s="105">
        <v>160</v>
      </c>
      <c r="D59" s="106">
        <v>204</v>
      </c>
      <c r="E59" s="107">
        <v>167</v>
      </c>
      <c r="F59" s="106">
        <v>156</v>
      </c>
      <c r="G59" s="107">
        <v>172</v>
      </c>
      <c r="H59" s="106">
        <v>160</v>
      </c>
      <c r="I59" s="125">
        <f t="shared" si="4"/>
        <v>1019</v>
      </c>
      <c r="J59" s="126">
        <f t="shared" si="5"/>
        <v>169.83333333333334</v>
      </c>
      <c r="K59" s="127">
        <f t="shared" si="6"/>
        <v>204</v>
      </c>
      <c r="L59" s="127">
        <f t="shared" si="7"/>
        <v>48</v>
      </c>
      <c r="M59" s="128">
        <v>7</v>
      </c>
    </row>
    <row r="60" spans="1:13" ht="15.75" thickBot="1">
      <c r="A60" s="129">
        <v>47</v>
      </c>
      <c r="B60" s="104" t="s">
        <v>121</v>
      </c>
      <c r="C60" s="105">
        <v>165</v>
      </c>
      <c r="D60" s="106">
        <v>167</v>
      </c>
      <c r="E60" s="107">
        <v>169</v>
      </c>
      <c r="F60" s="106">
        <v>176</v>
      </c>
      <c r="G60" s="107">
        <v>154</v>
      </c>
      <c r="H60" s="106">
        <v>176</v>
      </c>
      <c r="I60" s="125">
        <f t="shared" si="4"/>
        <v>1007</v>
      </c>
      <c r="J60" s="126">
        <f t="shared" si="5"/>
        <v>167.83333333333334</v>
      </c>
      <c r="K60" s="127">
        <f t="shared" si="6"/>
        <v>176</v>
      </c>
      <c r="L60" s="127">
        <f t="shared" si="7"/>
        <v>22</v>
      </c>
      <c r="M60" s="128">
        <v>8</v>
      </c>
    </row>
  </sheetData>
  <sheetProtection selectLockedCells="1" selectUnlockedCells="1"/>
  <mergeCells count="1">
    <mergeCell ref="A51:M51"/>
  </mergeCells>
  <printOptions/>
  <pageMargins left="0.017361111111111112" right="0.050694444444444445" top="0.9840277777777777" bottom="0.9840277777777777" header="0.5118055555555555" footer="0.5118055555555555"/>
  <pageSetup horizontalDpi="300" verticalDpi="300" orientation="portrait" paperSize="9" r:id="rId4"/>
  <drawing r:id="rId3"/>
  <legacyDrawing r:id="rId2"/>
  <oleObjects>
    <oleObject progId="Рисунок Microsoft Word" shapeId="16384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2013-12-13T06:03:07Z</cp:lastPrinted>
  <dcterms:created xsi:type="dcterms:W3CDTF">2013-12-18T17:24:00Z</dcterms:created>
  <dcterms:modified xsi:type="dcterms:W3CDTF">2013-12-18T17:24:03Z</dcterms:modified>
  <cp:category/>
  <cp:version/>
  <cp:contentType/>
  <cp:contentStatus/>
</cp:coreProperties>
</file>